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Ib39c0041\d\20  508.00  Yıllık İl Koordinasyon Kurulu Toplantıları  l  18\Kırklareli İl Koordinasyon Kurulu 2025 Yılı Toplantıları\"/>
    </mc:Choice>
  </mc:AlternateContent>
  <xr:revisionPtr revIDLastSave="0" documentId="13_ncr:1_{84B60F51-634F-4CBE-A31B-FB798837E80E}" xr6:coauthVersionLast="36" xr6:coauthVersionMax="36" xr10:uidLastSave="{00000000-0000-0000-0000-000000000000}"/>
  <bookViews>
    <workbookView xWindow="0" yWindow="0" windowWidth="28800" windowHeight="12240" xr2:uid="{00000000-000D-0000-FFFF-FFFF00000000}"/>
  </bookViews>
  <sheets>
    <sheet name="İRAP"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2" i="1" l="1"/>
  <c r="Q955" i="1" l="1"/>
  <c r="Q951" i="1"/>
  <c r="Q947" i="1"/>
  <c r="Q943" i="1"/>
  <c r="Q939" i="1"/>
  <c r="Q935" i="1"/>
  <c r="Q931" i="1"/>
  <c r="Q927" i="1"/>
  <c r="Q894" i="1"/>
  <c r="Q861" i="1"/>
  <c r="Q828" i="1"/>
  <c r="Q795" i="1"/>
  <c r="Q762" i="1"/>
  <c r="Q729" i="1"/>
  <c r="Q696" i="1"/>
  <c r="Q663" i="1"/>
  <c r="Q630" i="1"/>
  <c r="Q597" i="1"/>
  <c r="Q564" i="1"/>
  <c r="Q531" i="1"/>
  <c r="Q498" i="1"/>
  <c r="Q465" i="1"/>
  <c r="Q432" i="1"/>
  <c r="Q399" i="1"/>
  <c r="Q366" i="1"/>
  <c r="Q333" i="1"/>
  <c r="Q300" i="1"/>
  <c r="Q267" i="1"/>
  <c r="Q234" i="1"/>
  <c r="Q217" i="1"/>
  <c r="Q200" i="1"/>
  <c r="Q183" i="1"/>
  <c r="Q174" i="1"/>
  <c r="Q173" i="1"/>
  <c r="Q172" i="1"/>
  <c r="Q171" i="1"/>
  <c r="K170" i="1"/>
  <c r="Q170" i="1" s="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1" i="1"/>
  <c r="K140" i="1"/>
  <c r="Q132" i="1"/>
  <c r="Q125" i="1"/>
  <c r="K124" i="1"/>
  <c r="K122" i="1"/>
  <c r="K121" i="1"/>
  <c r="K120" i="1"/>
  <c r="K119" i="1"/>
  <c r="K118" i="1"/>
  <c r="K117" i="1"/>
  <c r="K116" i="1"/>
  <c r="K115" i="1"/>
  <c r="K114" i="1"/>
  <c r="K113" i="1"/>
  <c r="K112" i="1"/>
  <c r="K111" i="1"/>
  <c r="Q80" i="1"/>
  <c r="Q78" i="1"/>
  <c r="Q73" i="1"/>
  <c r="Q64" i="1"/>
  <c r="Q63" i="1"/>
  <c r="Q55" i="1"/>
  <c r="Q52" i="1"/>
  <c r="Q51" i="1"/>
  <c r="Q47" i="1"/>
  <c r="Q45" i="1"/>
  <c r="Q37" i="1"/>
  <c r="Q34" i="1"/>
  <c r="Q33" i="1"/>
  <c r="Q31" i="1"/>
  <c r="Q30" i="1"/>
  <c r="Q29" i="1"/>
  <c r="Q13" i="1"/>
  <c r="Q11" i="1"/>
  <c r="Q9" i="1"/>
  <c r="Q8" i="1"/>
  <c r="Q7" i="1" l="1"/>
  <c r="Q140" i="1"/>
  <c r="Q111" i="1"/>
</calcChain>
</file>

<file path=xl/sharedStrings.xml><?xml version="1.0" encoding="utf-8"?>
<sst xmlns="http://schemas.openxmlformats.org/spreadsheetml/2006/main" count="6530" uniqueCount="1030">
  <si>
    <t>Eylem</t>
  </si>
  <si>
    <t>Afet Türü</t>
  </si>
  <si>
    <t>Gerçekleştirme Dönemi</t>
  </si>
  <si>
    <t>Eylemin Düzeyi  (Yerel/Bölgesel/Ulusal)</t>
  </si>
  <si>
    <t>39-A1-H1-2</t>
  </si>
  <si>
    <t>Erken uyarı sistemleri tesis edilmesi için çalışma yapılması</t>
  </si>
  <si>
    <t>TAŞKIN</t>
  </si>
  <si>
    <t>D.S.İ. 112. Şube Müdürlüğü</t>
  </si>
  <si>
    <t>Meteoroloji İl Müdürlüğü, Kırklareli AFAD, Su Yönetimi Genel Müdürlüğü</t>
  </si>
  <si>
    <t>Sürekli</t>
  </si>
  <si>
    <t>39-A1-H1-3</t>
  </si>
  <si>
    <t xml:space="preserve">Kar ve yağmur yağışlarının sağlıklı takip edilmesi açısından ölçüm istasyonlarının arttırılması </t>
  </si>
  <si>
    <t>Meteoroloji İl Müdürlüğü</t>
  </si>
  <si>
    <t>Kırklareli AFAD</t>
  </si>
  <si>
    <t>39-A1-H1-4</t>
  </si>
  <si>
    <t>İKAS sistemine sel erken uyarıları da dâhil edilmesi</t>
  </si>
  <si>
    <t>AFAD Başkanlık</t>
  </si>
  <si>
    <t>39-A1-H1-6</t>
  </si>
  <si>
    <t>Orman yangınlarına yönelik gözetleme tedbirleri arttırılarak erken uyarı sistemlerinin kapasitelerinin arttıtılması</t>
  </si>
  <si>
    <t>YANGIN</t>
  </si>
  <si>
    <t>Kırklareli, Demirköy, Vize Orman İşletme Müdürlükleri</t>
  </si>
  <si>
    <t>Merkez ve İlçe İtfaiye Birimleri, Muhtarlıklar, İhtiyar heyeti</t>
  </si>
  <si>
    <t>2022-2027</t>
  </si>
  <si>
    <t>39-A1-H2-1</t>
  </si>
  <si>
    <t>Belediyelerde afet ve acil durum çalışmalarını yürütecek birim kurulması ile ilgili planlama yapılması</t>
  </si>
  <si>
    <t>TÜM AFETLER</t>
  </si>
  <si>
    <t xml:space="preserve">Merkez ve İlçe Belediyeleri </t>
  </si>
  <si>
    <t>Kırklareli Valiliği, Kırklareli AFAD</t>
  </si>
  <si>
    <t>2022-2023</t>
  </si>
  <si>
    <t>39-A1-H2-2</t>
  </si>
  <si>
    <t>Bölgede faaliyet gösteren gaz tedarikçilerinin temin ettiği doğal gaz kuyularının depremde zarar görebilirliği/ve zarar verebilirliği kontrol edilmesi</t>
  </si>
  <si>
    <t>DEPREM</t>
  </si>
  <si>
    <t>GAZDAŞ, Çevre ve Şehircilik İl Müdürlüğü, Kırklareli AFAD, BOTAŞ</t>
  </si>
  <si>
    <t>39-A1-H2-3</t>
  </si>
  <si>
    <t>Çevre ve Şehircilik İl Müdürlüğü, Kırklareli AFAD, TPAO</t>
  </si>
  <si>
    <t>39-A1-H2-5</t>
  </si>
  <si>
    <t>Meskun alanlardan geçen derelerin çöp, toprak vs. ile doldurulmasının engellenmesi amacıyla belediye, belde başkanları ve muhtarlar tarafından periyodik olarak denetimler yapılarak ilgili kurumlara bildirimlerin yapılması</t>
  </si>
  <si>
    <t>İl Özel İdaresi,  D.S.İ. 112. Şube Müdürlüğü</t>
  </si>
  <si>
    <t>39-A1-H2-7</t>
  </si>
  <si>
    <t xml:space="preserve">Önemli doğa alanlarının korunan alan olarak ilan edilmesi </t>
  </si>
  <si>
    <t>KURAKLIK</t>
  </si>
  <si>
    <t>Çevre ve Şehircilik İl Müdürlüğü</t>
  </si>
  <si>
    <t>Doğa Koruma ve Milli Parklar Şube Müdürlüğü, Kırklareli Valiliği, Belediyeler, İl Özel İdaresi, Tarım ve Orman İl Müdürlüğü, D.S.İ. 112. Şube Müdürlüğü</t>
  </si>
  <si>
    <t>2022-2024</t>
  </si>
  <si>
    <t>39-A1-H2-13</t>
  </si>
  <si>
    <t>Ormanlarda yeni yangın yolları yapılacak ve mevcut yolların bakım ve denetimlerinin yapılması</t>
  </si>
  <si>
    <t>Merkez ve İlçe Belediye Başkanlıkları,  D.S.İ. 112. Şube Müdürlüğü, Karayolları 15.Şube Şefliği, Merkez İtfaiye ve İlçe İtfaiye Birimleri</t>
  </si>
  <si>
    <t>39-A1-H2-14</t>
  </si>
  <si>
    <t>Orman yangınlarına yönelik denetimler arttırılarak önleyici tedbirlerin arttırılması</t>
  </si>
  <si>
    <t>Merkez ve İlçe Belediye Başkanlıkları</t>
  </si>
  <si>
    <t>39-A1-H2-15</t>
  </si>
  <si>
    <t>Ormanlık alanlardaki yangına sebebiyet verebilecek enerji nakil hatları çevresindeki çalılıkların, ağaçların periyodik olarak temizlenmesi ve bakımlarının yapılması</t>
  </si>
  <si>
    <t>TEİAŞ</t>
  </si>
  <si>
    <t>Orman İşletme Müdürlüğü</t>
  </si>
  <si>
    <t>39-A1-H2-18</t>
  </si>
  <si>
    <t xml:space="preserve">Orman yangın havuzlarının arttırılması, yapılmış olanların bakım ve onarımın sağlanması </t>
  </si>
  <si>
    <t>39-A1-H2-21</t>
  </si>
  <si>
    <t>İlde toksik ve kimyasal kaynaklı salgınlara yol açabilecek fabrika, tesis, depo gibi riskli yerlerin özelliklerinin belirlenmesi ve denetimlerinin sağlanması</t>
  </si>
  <si>
    <t>SALGIN</t>
  </si>
  <si>
    <t>İl Sanayi ve Ticaret Müdürlüğü, İl Tarım ve Ormancılık Müdürlüğü, İl Sağlık Müdürlüğü, AFAD</t>
  </si>
  <si>
    <t>39-A1-H2-22</t>
  </si>
  <si>
    <t>Gıda ile bulaşan hastalıklar açısından riskli durum arzeden uygulama, bölge ve alanlar belirlenmesi ve denetimlerinin sağlanması</t>
  </si>
  <si>
    <t xml:space="preserve">İl Sağlık Müdürlüğü </t>
  </si>
  <si>
    <t>İl Tarım ve Ormancılık Müdürlüğü, Belediyeler, İl Özel İdare, AFAD, Kızılay</t>
  </si>
  <si>
    <t>39-A1-H3-1</t>
  </si>
  <si>
    <t>Afete Maruz Bölgeler ve Yerleşime Uygun Olmayan alanlardaki yapıların tespiti ve yapıların kaldırılması</t>
  </si>
  <si>
    <t>Çevre ve Şehircilik İl Müdürlüğü, İl Özel İdaresi,  Kırklareli AFAD</t>
  </si>
  <si>
    <t>39-A1-H3-2</t>
  </si>
  <si>
    <t>İmar Planı Olmayan Yerlerde Kaçak Yapılaşma ve ikametin engellenmesi için gerekli önlemlerin alınması</t>
  </si>
  <si>
    <t>Çevre ve Şehircilik İl Müdürlüğü,  İl Özel İdaresi</t>
  </si>
  <si>
    <t>39-A1-H3-3</t>
  </si>
  <si>
    <t>Geçmiş afetlerde ağır hasarlı olarak tespit edilen binalarının yıkımının tamamlanması</t>
  </si>
  <si>
    <t>Merkez ve İlçe Belediyeleri, İl Özel İdaresi</t>
  </si>
  <si>
    <t>39-A1-H3-4</t>
  </si>
  <si>
    <t>Dere yataklarındaki kontrolsüz yapılaşmanın (Lüleburgaz ilçesi Durak Mah. Ve Yıldırım Mah.) önlenmesi amacıyla gerekli çalışmalar yapılacaktır. Bu konuda, taşkın riski yüksek olan bölgeler başta olmak üzere görüşmelerin yapılması</t>
  </si>
  <si>
    <t>İl Özel İdaresi, D.S.İ. 112. Şube Müdürlüğü</t>
  </si>
  <si>
    <t>39-A2-H1-2</t>
  </si>
  <si>
    <t xml:space="preserve">Ormanlık bölgelerden geçen enerji nakil hatlarının, orman yangınları açısından kontrol edilmesi ve depreme yönelik periyodik bakımlarının yapılmsı </t>
  </si>
  <si>
    <t>İl Tarım ve Orman Müdürlüğü, Kırklareli Orman İşletme Müdürlükleri, Merkez, İlçe ve Belde İtfaiye Birimleri, TREDAŞ</t>
  </si>
  <si>
    <t>39-A2-H1-3</t>
  </si>
  <si>
    <t xml:space="preserve">Şehir taşkınlarını önlemek için yağmur suyu drenaj hatlarının geliştirilmesi </t>
  </si>
  <si>
    <t>İlbank İstanbul Bölge Müdürlüğü, Çevre ve Şehircilik İl Müdürlüğü</t>
  </si>
  <si>
    <t>39-A2-H1-5</t>
  </si>
  <si>
    <t>Yağmur suyu hatları ile kanalizasyon hatları birbirinden ayrılmasının sağlanması ve gerekli görülen hatların yenilenmesinin sağlanması</t>
  </si>
  <si>
    <t>D.S.İ. 112. Şube Müdürlüğü, İl Özel İdaresi</t>
  </si>
  <si>
    <t>39-A2-H1-6</t>
  </si>
  <si>
    <t xml:space="preserve">Sel suyu tahliye kanalları güçlendirilecek, mazgal ve rögarların bakımdan geçirilmesi, ihtiyaç duyulan bölgelerin yeniden yapılandırılması </t>
  </si>
  <si>
    <t>39-A2-H1-7</t>
  </si>
  <si>
    <t>Yerleşim alanlarında kanalizasyon ve yağmur suyu toplama sistemlerinin ayrılması</t>
  </si>
  <si>
    <t xml:space="preserve">İl, İlçe ve Belde Belediyeleri </t>
  </si>
  <si>
    <t>39-A2-H2-1</t>
  </si>
  <si>
    <t>Merkez, İlçe Merkezleri ve Belde Merkezlerinde deprem sonrası kalıcı konutların yapılacağı rezerv alanların tespit edilmesi</t>
  </si>
  <si>
    <t>Yer seçim Komisyonunda görevli Kurum ve Kuruluşlar</t>
  </si>
  <si>
    <t>39-A2-H2-2</t>
  </si>
  <si>
    <t>Merkez, İlçe Merkezleri ve Belde Merkezlerinde deprem sonrası kalıcı konutların yapılacağı rezerv alanlarda jeolojik ve jeoteknik etüt çalışmalarının yapılması</t>
  </si>
  <si>
    <t>Çevre ve Şehircilik İl Müdürlüğü, Kırklareli AFAD</t>
  </si>
  <si>
    <t>39-A2-H2-4</t>
  </si>
  <si>
    <t>Çevre Düzeni Planlarında sel/taşkın afeti ya da taşkına maruz alanların belirlenmesi</t>
  </si>
  <si>
    <t>Çevre Ve Şehircilik İl Müdürlüğü</t>
  </si>
  <si>
    <t>D.S.İ. 112. Şube Müdürlüğü, Merkez ve İlçe Belediyeleri , AFAD</t>
  </si>
  <si>
    <t>39-A2-H2-5</t>
  </si>
  <si>
    <t>Muhtemel maksimum taşkın debisi kullanılarak il taşkın yayılım haritasının hazırlanması</t>
  </si>
  <si>
    <t>Su Yönetimi Genel Müdürlüğü, Merkez ve İlçe Belediyeleri , İl Özel İdare</t>
  </si>
  <si>
    <t>2022-2025</t>
  </si>
  <si>
    <t>39-A2-H2-6</t>
  </si>
  <si>
    <t>İklim değişikliğinin etkilerini de göz önüne alarak güncel bir taşkın risk haritasının hazırlanması</t>
  </si>
  <si>
    <t>39-A2-H2-7</t>
  </si>
  <si>
    <t>İklim değişiklikleri de göz önünde bulundurularak taşkın tehlike haritaları oluşturulması, bu haritadaki alanların Çevre Düzeni Planlarına da işlenmesinin sağlanması</t>
  </si>
  <si>
    <t>Çevre ve Şehircilik İl Müdürlüğü, Su Yönetimi Genel Müdürlüğü, Merkez ve İlçe Belediyeleri, İl Özel İdare</t>
  </si>
  <si>
    <t>39-A2-H3-1</t>
  </si>
  <si>
    <t>İldeki bütün Kurum ve Kuruluşların binalarındaki yapısal olmayan araç ve gereçlerin sabitlenmesinin sağlanması</t>
  </si>
  <si>
    <t>Kırklareli Valiliği</t>
  </si>
  <si>
    <t>İldeki Tüm Kurum ve Kuruluşlar</t>
  </si>
  <si>
    <t>39-A2-H3-2.</t>
  </si>
  <si>
    <t>Toplanma alanı olarak tespit edilen alanların yapılaşmaya açılmaması, toplanma alanına dönüştürülen alanların bir afet anında kullanılabilecek şekilde, incinebilir bireyler de dikkate alınarak düzenlenmesi, halkın tüm kesimlerine bu alanların tanıtılması ve erişilebilirliğin gösterilmesinin sağlanması</t>
  </si>
  <si>
    <t xml:space="preserve">Kırklareli AFAD </t>
  </si>
  <si>
    <t>39-A2-H3-8</t>
  </si>
  <si>
    <t xml:space="preserve">Yerleşim alanı içinde kanalizasyon, atık bertaraf alanlarının kayıtlanması ve koruma önlemlerinin değerlendirilmesinin sağlanması </t>
  </si>
  <si>
    <t>İl Özel İdaresi</t>
  </si>
  <si>
    <t>Çevre ve Şehircilik İl Müdürlüğü, İl Sağlık Müdürlüğü</t>
  </si>
  <si>
    <t>39-A2-H4-1</t>
  </si>
  <si>
    <t xml:space="preserve">Lüleburgaz ve Babaeski ilçeleri öncelikli olmak üzere kentsel dönüşüm çalışmaları yapılacaktır. İlçelerde belirlenen afet riski en yüksek olan alanlarda öncelikli olmak üzere çalışmalara başlanılması </t>
  </si>
  <si>
    <t>2022-2026</t>
  </si>
  <si>
    <t>39-A2-H4-2</t>
  </si>
  <si>
    <t>Kentsel dönüşüm ve afet ve acil durumlara yönelik her Belediye bünyesinde birim ya da birimlerin kurulması</t>
  </si>
  <si>
    <t>39-A2-H4-3</t>
  </si>
  <si>
    <t xml:space="preserve">Kentsel Dönüşüm Strateji Belgesi Hazırlanmasına İlişkin İlke ve Esasları Kapsamında ilgili kanunlar çerçevesinde Çevre ve Şehircilik İl Müdürlüğü koordinesinde İl ve İlçe Belediyelerince Kentsel Dönüşüm Strateji Belgelerinin hazırlanması </t>
  </si>
  <si>
    <t>39-A2-H5-1</t>
  </si>
  <si>
    <t>Müzeler, tarihi yapılar ve kültürel varlıklarda deprem riskleri belirlenerek özel önlemlerin alınmasının sağlanması</t>
  </si>
  <si>
    <t xml:space="preserve">Çevre ve Şehircilik İl Müdürlüğü, Merkez ve İlçe Belediyeleri, İl Özel İdare, Kırklareli AFAD, </t>
  </si>
  <si>
    <t>39-A2-H5-2</t>
  </si>
  <si>
    <t>Sit alanlarında bulunan tarihi binaların depreme dayanıklılığının kontrol edilmesi</t>
  </si>
  <si>
    <t>İl Kültür ve Turizm Müdürlüğü</t>
  </si>
  <si>
    <t>Çevre ve Şehircilik İl Müdürlüğü, Merkez ve İlçe Belediyeleri, İl Özel İdare, Kırklareli AFAD, Edirne Kültür Varlıklarını Koruma Bölge Kurulu Müdürlüğü</t>
  </si>
  <si>
    <t>39-A2-H5-3</t>
  </si>
  <si>
    <t>Merkez ve İlçe Belediyeleri, Edirne Kültür Varlıklarını Koruma Bölge Kurulu Müdürlüğü</t>
  </si>
  <si>
    <t>39-A2-H5-4</t>
  </si>
  <si>
    <t>Edirne Kültür  Varlıklarını Korumuma Bölge Kurulu Müdürlüğü,  D.S.İ. 112. Şube Müdürlüğü</t>
  </si>
  <si>
    <t>39-A2-H5-5</t>
  </si>
  <si>
    <t>Detaylı flora ve fauna envanteri hazırlanması ve bu canlıların yaşadıkları ortamların sınırlarının ortaya konulması</t>
  </si>
  <si>
    <t>Doğa Koruma ve Milli Parklar Şube Müdürlüğü</t>
  </si>
  <si>
    <t xml:space="preserve">Kırklareli Valiliği, D.S.İ. 112. Şube Müdürlüğü, </t>
  </si>
  <si>
    <t>39-A2-H5-6</t>
  </si>
  <si>
    <t>Korunan alanlarda iklim değişikliğinden etkilenecek tür, ekosistem ve süreçler tespit edilmesi</t>
  </si>
  <si>
    <t>Kırklareli Valiliği, D.S.İ. 112. Şube Müdürlüğü,</t>
  </si>
  <si>
    <t>39-A2-H6-1</t>
  </si>
  <si>
    <t>Deprem sebebi ile barajlarda oluşabilecek herhangi bir olumsuzluk ilin içme ve kullanma su ihtiyacını olumsuz etkileyeceğinden deprem dayanımının kontrol edilmesi</t>
  </si>
  <si>
    <t>Kırklareli Belediyesi, İl Özel İdare, Çevre ve Şehircilik İl Müdürlüğü</t>
  </si>
  <si>
    <t>39-A2-H6-2</t>
  </si>
  <si>
    <t>İlin,  ayrıntılı yapı stoğunun çıkarılmasına yönelik çalışmaların yapılması</t>
  </si>
  <si>
    <t>Kırklareli AFAD, Çevre ve Şehircilik İl Müdürlüğü,</t>
  </si>
  <si>
    <t>39-A2-H6-3</t>
  </si>
  <si>
    <t>İl merkezi ve ilçelerindeki tüm yerleşim alanlarında bulunan kamu binalarının Kamu Yapıları Envanter Sistemi (KAYES) kapsamında tespit edilmesi</t>
  </si>
  <si>
    <t>Tüm Kurumlar</t>
  </si>
  <si>
    <t>39-A2-H6-4</t>
  </si>
  <si>
    <t>Tüm kamu Kurum ve Kuruluş binalarının deprem dayanım testlerinin yapılması/yaptırılması</t>
  </si>
  <si>
    <t>Kırklareli AFAD, Merkez ve İlçe Belediyeleri ,</t>
  </si>
  <si>
    <t>2023-2027</t>
  </si>
  <si>
    <t>39-A2-H6-5</t>
  </si>
  <si>
    <t>İl genelindeki köprü ve viyadüklerin deprem dayanım testlerinin yapılması/yaptırılması</t>
  </si>
  <si>
    <t>Karayolları 1. Bölge Müdürlüğü</t>
  </si>
  <si>
    <t>D.S.İ. 112. Şube Müdürlüğü,  İlgili İlçe Belediye Başkanlıkları, İl Özel İdare</t>
  </si>
  <si>
    <t>39-A2-H6-6</t>
  </si>
  <si>
    <t>İl genelinde tespiti yapılan köprü ve viyadüklerde depreme karşı iyileştirme çalışmalarının yapılması</t>
  </si>
  <si>
    <t>DSİ, İlgili İlçe Belediye Başkanlıkları, İl Özel İdare</t>
  </si>
  <si>
    <t>39-A2-H6-7</t>
  </si>
  <si>
    <t xml:space="preserve">Üstü kapalı dereler tespit edilerek, bu bölgelerdeki olası taşkınlarda etkilenecek bina, kritik tesis, okul, hastane sayılarının belirlenmesi </t>
  </si>
  <si>
    <t>Kırklareli AFAD, İl Özel İdaresi, Çevre ve Şehircilik Müdürlüğü, Karayolları 15. Şube Şefliği</t>
  </si>
  <si>
    <t>39-A2-H6-8</t>
  </si>
  <si>
    <t>Kısa sürede şiddetli ve sık yağışlar alınması sebebiyle, yağış verilerinin ve pik değerlerin bu güncel duruma göre hesaplanarak taşkın tasarım debilerinin de güncellenmesinin sağlanması</t>
  </si>
  <si>
    <t>Süresiz</t>
  </si>
  <si>
    <t>39-A2-H6-9</t>
  </si>
  <si>
    <t>Taşkın Eylem Planının hazırlanması</t>
  </si>
  <si>
    <t>Su Yönetimi Genel Müdürlüğü</t>
  </si>
  <si>
    <t>39-A2-H6-10</t>
  </si>
  <si>
    <t>Taşkın bölgeleri içinde kalan kritik hizmet tesislerinin envanterinin çıkarılması</t>
  </si>
  <si>
    <t>D.S.İ. 112. Şube Müdürlüğü, İl Özel İdaresi, AFAD</t>
  </si>
  <si>
    <t>39-A2-H6-11</t>
  </si>
  <si>
    <t>Taşkın riski olan bölgelerde, konut amaçlı kullanılan bodrum kat, giriş kat ve su basman kotu düşük olan yapıların envanteri çıkarılacak ve ilgili kurumlarca bu noktalarda gerekli tedbirlerin alması</t>
  </si>
  <si>
    <t>D.S.İ. 112. Şube Müdürlüğü,  İl Özel İdare</t>
  </si>
  <si>
    <t>39-A2-H6-12</t>
  </si>
  <si>
    <t>Taşkın sahası içerisinde kalan binalarda özellikle giriş katlarında yaşayan incinebilir nüfusa yönelik envanter çalışmalarının yapılması ve diğer sorumlu kuruluşlarla paylaşılması</t>
  </si>
  <si>
    <t xml:space="preserve">Kırklareli AFAD, Merkez ve İlçe Belediyeleri </t>
  </si>
  <si>
    <t>39-A2-H6-13</t>
  </si>
  <si>
    <t xml:space="preserve">Baraj ve göletler için aşırı yağış odaklı risk analizi ve değerlendirmelerin yapılması </t>
  </si>
  <si>
    <t xml:space="preserve">Meteoroloji İl Müdürlüğü, Merkez ve İlçe Belediyeleri, İl Özel İdaresi, İl Tarım ve Orman Müdürlüğü </t>
  </si>
  <si>
    <t>39-A2-H6-17</t>
  </si>
  <si>
    <t>Sağlık kurumları ve diğer kurumlardan gelen veriler doğrultusunda il içinde bulaşıcı hastalıklar ve salgınlara yol açabilecek riskli bölgeler ve risk faktörlerinin belirlenmesi</t>
  </si>
  <si>
    <t>İl Sağlık Müdürlüğü</t>
  </si>
  <si>
    <t>Tüm Katılımcı Kurumlar</t>
  </si>
  <si>
    <t>39-A2-H6-18</t>
  </si>
  <si>
    <t xml:space="preserve">Mevsimlik işçiler, göçmenler gibi özel gruplar(toplu yaşam alanları) için risklerin belirlenmesi, bu grupların bölgedeki yerleşim yerleri, nüfus bilgileri, bu gruplarda hassas grupların (bebek, gebe vb.) tespit edilmesi ve gerekli önlemlerin alınması </t>
  </si>
  <si>
    <t>İl Göç İdaresi, İl Tarım ve Ormancılık Müdürlüğü, İl Milli Eğitim Müdürlüğü, Aile, Çalışma ve Sosyal Hizmetler İl Müdürlüğü</t>
  </si>
  <si>
    <t>39-A2-H7-1</t>
  </si>
  <si>
    <t>Karayolları üzerindeki köprü ve menfezlerin rölevelerinin çıkarılması ve D.S.İ. ile paylaşılması</t>
  </si>
  <si>
    <t>Karayolları 15. Şube Şefliği</t>
  </si>
  <si>
    <t>Karayolları 1. Bölge Müdürlüğü,  D.S.İ. 112. Şube Müdürlüğü, Merkez ve İlçe Belediyeleri, İl Özel İdare,  Çevre ve Şehircilik İl Müdürlüğü</t>
  </si>
  <si>
    <t>39-A2-H7-2</t>
  </si>
  <si>
    <t>DSİ sorumluluğundaki ulaşım hatları ve menfez ve köprü geçiş yapıları güncel debilere göre revize edilecektir. Hidrolik açıdan yetersiz olan tüm geçiş yapılarda güçlendirme ve yenileme çalışmalarının ytapılması</t>
  </si>
  <si>
    <t>Karayolları 15. Şube Şefliği, D.S.İ. 112. Şube Müdürlüğü Merkez ve İlçe Belediyeleri, İl Özel İdare,  Çevre ve Şehircilik İl Müdürlüğü</t>
  </si>
  <si>
    <t>39-A2-H7-3</t>
  </si>
  <si>
    <t xml:space="preserve">Merkez ve İlçe Belediyeleri sorumluluğundaki ulaşım hatları ve köprü geçiş yapıları güncel debilere göre revize edilecek ve gerekli güçlendirmesi ve yenileme çalışmalarının yapılması </t>
  </si>
  <si>
    <t>39-A2-H7-4</t>
  </si>
  <si>
    <t xml:space="preserve">İl Özel İdare sorumluluğundaki ulaşım hatları ve köprü geçiş yapıları güncel debilere göre revize edilmesi ve gerekli güçlendirme/yenileme çalışmalarıın yapılması </t>
  </si>
  <si>
    <t>39-A2-H7-5</t>
  </si>
  <si>
    <t>Karayolları sorumluluğundaki ulaşım hatları ve köprü geçiş yapıları güncel debilere göre revize edilmesi ve gerekli güçlendirme/yenileme çalışmalarının yapılması</t>
  </si>
  <si>
    <t>Karayolları 1. Bölge Müdürlüğü, D.S.İ. 112. Şube Müdürlüğü Merkez ve İlçe Belediyeleri, İl Özel İdare,  Çevre ve Şehircilik İl Müdürlüğü</t>
  </si>
  <si>
    <t>39-A2-H7-6</t>
  </si>
  <si>
    <t xml:space="preserve">Menfez yapıları, koruma bentleri gibi dere içi yapılarında, problemli noktalar tespit edilmesi, bu envanterin güncel tutulması ve yapısal önemlerin alınmasının sağlanması </t>
  </si>
  <si>
    <t>Merkez ve İlçe Belediyeleri, İl Özel İdare</t>
  </si>
  <si>
    <t>39-A2-H7-7</t>
  </si>
  <si>
    <t xml:space="preserve">Taşkın alanları belirlenecek, bu alanlar yeşil alanlara dönüştürülmesi ve taşkın anında bu alanların taşkın rezervuarı olarak kullanılmasının sağlanması </t>
  </si>
  <si>
    <t>Merkez ve İlçe Belediyeleri , İl Özel İdare</t>
  </si>
  <si>
    <t>39-A2-H7-8</t>
  </si>
  <si>
    <t xml:space="preserve">Belirlenen taşkın alanları yeşil alanlara dönüştürülmesi ve bu alanların taşkın öteleme amacıyla kullanılmasının sağlanması   </t>
  </si>
  <si>
    <t>39-A2-H7-9</t>
  </si>
  <si>
    <t xml:space="preserve">Şehir taşkınlarını önlemek için dere ıslah çalışmalarının yapılması </t>
  </si>
  <si>
    <t>Merkez ve İlçe Belediyeleri , İl Özel İdaresi</t>
  </si>
  <si>
    <t>39-A2-H7-10</t>
  </si>
  <si>
    <t>Ulaşım sisteminde yolların su altında kalmaması ve rusubat sebebiyle kapanmaması için gerekli tedbirlerin alınması,  özellikle köprü ve menfez giriş-çıkışlarının periyodik olarak kontrol edilerek temizlenmesinin sağlanması</t>
  </si>
  <si>
    <t>İl Özel İdaresi,  D.S.İ. 112. Şube Müdürlüğü, Karayolları 15. Şube Şefliği</t>
  </si>
  <si>
    <t>39-A2-H7-11</t>
  </si>
  <si>
    <t xml:space="preserve">Karayolları 15. Şube Şefliği </t>
  </si>
  <si>
    <t>39-A2-H7-12</t>
  </si>
  <si>
    <t xml:space="preserve">Taşkın afetiyle ulaşım hizmetinin aksamaması için karayollarında taşkın risk azaltma çalışmalarının yapılması  </t>
  </si>
  <si>
    <t xml:space="preserve">İl Özel İdaresi,  D.S.İ. 112. Şube Müdürlüğü, Merkez ve İlçe Belediyeleri </t>
  </si>
  <si>
    <t>39-A2-H7-18</t>
  </si>
  <si>
    <t>Maden sahaları bulunan havzalar üzerinde suyun kontrolünü (sellerin önlenmesine yönelik suyun tutulumu) sağlayacak imalatların (tersip bendi vs.) yapılmasının sağlanması</t>
  </si>
  <si>
    <t>Orman İşletme Müdürlükleri , (Vize, Demirköy, Kırklareli)İl Özel İdare, İl Tarım ve Orman Müdürlüğü</t>
  </si>
  <si>
    <t>39-A2-H7-20</t>
  </si>
  <si>
    <t xml:space="preserve">Baraj havzalarında ağaç kesimi, sanayileşme ve yapılaşmanın önlenmesi, su verimi ve kalitesinin korunmasının sağlanması  </t>
  </si>
  <si>
    <t>Kırklareli Orman İşletme Müdürlüğü-Çevre ve Şehircilik İl Müdürlüğü, İl Özel İdare, Valilik</t>
  </si>
  <si>
    <t>39-A2-H7-23</t>
  </si>
  <si>
    <t>Tatlısu ve sulak alan ekosistemlerinin devamlılığının sağlanması için iyileştirme ve rehabilitasyon çalışmalarının yapılması</t>
  </si>
  <si>
    <t xml:space="preserve">D.S.İ. 112. Şube Müdürlüğü </t>
  </si>
  <si>
    <t xml:space="preserve">Doğa Koruma ve Milli Parklar Şube Müdürlüğü, Orman İşletme Müdürlükleri (Vize,Demirköy,Kırklareli), İl Özel İdaresi, Çevre ve Şehircilik Müdürlüğü, Meteoroloji İl Müdürlüğü, </t>
  </si>
  <si>
    <t>39-A3-H1-2</t>
  </si>
  <si>
    <t xml:space="preserve">Belediyelerin imar planına esas jeolojik-jeoteknik etütler sonrası hazırlanmış yerleşime uygunluk haritalarına göre yerleşime izin vermeleri gerekmektedir. Bu konu ile ilgili belediyelere gerekli eğitimlerin verilmesi, ayrıca imar çalışmaları öncesinde, taşkın konusunda uygulama ve mevzuat eğitimlerinin planlanması </t>
  </si>
  <si>
    <t>Merkez ve İlçe Belediyeleri, Kırklareli AFAD</t>
  </si>
  <si>
    <t>39-A3-H1-3</t>
  </si>
  <si>
    <t>Taşkın anında müdahale, ulaşım ve tahliye gibi faaliyetleri etkin şekilde yürütebilmek için tüm kurumlar tarafından taşkın anında kullanılabilecek her türlü iş makinesi, araç, ekipman, malzeme/hammadde rezervi ve personel envanterinin güncel tutulmasınının sağlanması</t>
  </si>
  <si>
    <t>Merkez ve İlçe Belediyeleri Kırklareli AFAD, İl Özel İdaresi, Çevre ve Şehircilik İl Müdürlüğü, karayolları 15. Şube Şefliği</t>
  </si>
  <si>
    <t>39-A3-H1-6</t>
  </si>
  <si>
    <t>İldeki tüm bulaşıcı hastalık vakalarını belirlemek ve salgınları erken tespit edebilmek amacıyla, tüm sağlık kurumlarından sağlık bilgi sistemlerine düzenli veri bildirimlerinin kontrolü ve analizlerinin yapılması, sonuçların ilgili birim ve kurumlarla paylaşılması ve değerlendirilmesinin sağlanması</t>
  </si>
  <si>
    <t>39-A3-H1-8</t>
  </si>
  <si>
    <t xml:space="preserve">Kurum ve kuruluşlar arasında koordinasyonun ve hızlı iletişimin sağlanması amacıyla kurumlarda personel belirlenmesi </t>
  </si>
  <si>
    <t>39-A3-H2-1</t>
  </si>
  <si>
    <t xml:space="preserve">Başta Mülki İdare Amirlere ve muhtarlar olmak üzere yerel yöneticilere afet bilinci ve farkındalık eğitimlerinin verilmesi </t>
  </si>
  <si>
    <t>TÜM AFET TÜRLERİ</t>
  </si>
  <si>
    <t>İlgili Kurum ve Kuruluşlar</t>
  </si>
  <si>
    <t>39-A3-H2-2</t>
  </si>
  <si>
    <t>Kamu personeline yönelik deprem tehlikesi ve riski ile ilgili farkındalık ve bilinçlendirme faaliyetlerinin gerçekleştirilmesi</t>
  </si>
  <si>
    <t>39-A3-H2-3</t>
  </si>
  <si>
    <t xml:space="preserve">Şehir ve orman yangınlarına yönelik olarak kamu kurum ve kuruluşları ile vatandaşlara eğitim verilmesi </t>
  </si>
  <si>
    <t>Merkez İtfaiye ve İlçe İtfaiye Birimleri,</t>
  </si>
  <si>
    <t>39-A3-H3-1</t>
  </si>
  <si>
    <t>İlin hava fotoğraflarının çekilerek deprem sonrasında kullanılacak şekilde hazır tutulmasının sağlanması</t>
  </si>
  <si>
    <t>Merkez ve İlçe Belediyeleri , Kırklareli AFAD</t>
  </si>
  <si>
    <t>39-A3-H3-2</t>
  </si>
  <si>
    <t>Taşkın ve Sellerle ilgili uygulama ve masabaşı tatbikatlarının yapılması</t>
  </si>
  <si>
    <t>D.S.İ. 112. Şube Müdürlüğü,  Merkez ve İlçe Belediyeleri , Kırklareli AFAD, İlgili Kurumlar</t>
  </si>
  <si>
    <t>39-A3-H3-3</t>
  </si>
  <si>
    <t xml:space="preserve">Taşkın ve sellerle ilgili kanun, yönetmelik gibi mevzuat esasları ile teknik uygulamaya yönelik konularda eğitim ve çalışmaların yapılmasınının sağlanması </t>
  </si>
  <si>
    <t>39-A3-H3-5</t>
  </si>
  <si>
    <t>Orman yangınlarına müdahale edecek personele düzenli olarak eğitimlerin verilmesi ve tatbikatların yaptırılması</t>
  </si>
  <si>
    <t>Merkez İtfaiye ve İlçe İtfaiye Birimleri</t>
  </si>
  <si>
    <t>39-A3-H3-6</t>
  </si>
  <si>
    <t>Orman yangın riski yüksek olan bölgelerde müdahale ekip sayısının arttırılmasının sağlanması</t>
  </si>
  <si>
    <t>39-A3-H3-7</t>
  </si>
  <si>
    <t>Orman İşletme Müdürlüğü personeline ve işçilerine yönelik orman yangınlarına ilişkin düzenli olarak eğitim verilmesi ve tatbikatların artırılmasının sağlanması</t>
  </si>
  <si>
    <t>39-A3-H4-1</t>
  </si>
  <si>
    <t>AFAD gönüllüsü sayısının artırılmasına yönelik çalışmaların yapılması</t>
  </si>
  <si>
    <t xml:space="preserve">TÜM </t>
  </si>
  <si>
    <t>İlgili Kurumlar</t>
  </si>
  <si>
    <t>39-A3-H4-2</t>
  </si>
  <si>
    <t>Okullarda okul afet planları yapılarak tatbikatlar ile planların test edilmesi</t>
  </si>
  <si>
    <t>İl Milli Eğitim Müdürlüğü</t>
  </si>
  <si>
    <t>39-A3-H4-3</t>
  </si>
  <si>
    <t xml:space="preserve">Özel gün ve haftalarda Cuma Hutbesi ve vaazlarda deprem konusuna yer verilmesinin sağlanması </t>
  </si>
  <si>
    <t>39-A3-H4-4</t>
  </si>
  <si>
    <t>İncinebilir gruplara yönelik tahliye ve toplanma ile ilgili özel bir planlama yapılarak, kadın sığınma evleri, çocuk yuvaları, okullar ve huzur evlerinde grup çalışmaları teşvik edilmesi, eğitim ve tatbikatların planlı hale getirilmesinin sağlanması</t>
  </si>
  <si>
    <t>39-A3-H4-5</t>
  </si>
  <si>
    <t xml:space="preserve">Öncelikli olarak taşkın bölgelerinde yaşayan halka yönelik olarak okullarda, halk eğitim merkezlerinde temel afet bilinci eğitimlerinin verilmesi </t>
  </si>
  <si>
    <t xml:space="preserve">Halk Eğitim Merkezleri, İl Milli Eğitim Müdürlüğü, Aile, Çalışma ve Sosyal Hizmetler İl Müdürlüğü </t>
  </si>
  <si>
    <t>39-A3-H4-6</t>
  </si>
  <si>
    <t xml:space="preserve">Taşkın bölgeleri öncelikli olarak il genelinde halk eğitim merkezlerinde temel afet bilinci eğitimlerinin verilmesi </t>
  </si>
  <si>
    <t>39-A3-H4-7</t>
  </si>
  <si>
    <t>Okullarda sel ve taşkın temalı afet planları yapılarak tatbikatlar ile planların test edilmesinin sağlanması</t>
  </si>
  <si>
    <t>39-A3-H4-8</t>
  </si>
  <si>
    <t xml:space="preserve">Sulama birlikleri ve çiftçilerin bilinçli ve yeterli su kullanımı konusunda eğitilmesi ve bilgilendirilmesinin sağlanması </t>
  </si>
  <si>
    <t>Tarım ve Orman İl Müdürlüğü, Sulama Birlikleri, Tarım Kredi Kooperatifleri</t>
  </si>
  <si>
    <t>39-A3-H4-9</t>
  </si>
  <si>
    <t xml:space="preserve">Toplumun her kesimine yönelik bilinçlendirme faaliyetlerinin yürütülmesinin sağlanması </t>
  </si>
  <si>
    <t>İl Milli Eğitim Müdürlüğü, Kırklareli Üniversitesi,  D.S.İ. 112. Şube Müdürlüğü</t>
  </si>
  <si>
    <t>39-A3-H4-11</t>
  </si>
  <si>
    <t>Gönüllü itfaiyecilik özendirilmesinin sağlanması</t>
  </si>
  <si>
    <t>39-A3-H4-12</t>
  </si>
  <si>
    <t>Ormanlara yakın alanlardaki arazi sahibi vatandaşların, kadastral yolları sürmemeleri konusunda muhtarlıklar vasıtasıyla bilgilendirilme yapılması</t>
  </si>
  <si>
    <t>İl Tarım ve Orman Müdürlüğü, İl Özel İdaresi Köylere Hizmet Götürme Birliği, Merkez İtfaiye ve İlçe İtfaiye Birimleri</t>
  </si>
  <si>
    <t>39-A3-H4-13</t>
  </si>
  <si>
    <t>Orman yangınlarının önlenmesi ve mücadale ile ilgili gönüllülük çalışmaları yaygınlaştırılması</t>
  </si>
  <si>
    <t>39-A3-H4-14</t>
  </si>
  <si>
    <t>Orman alanlarındaki yollarda, yangınların önlenmesine yönelik uyarı levhaların asılması</t>
  </si>
  <si>
    <t>Kırklareli, Demirköy, Vize Orman İşletme Müdürlükleri,</t>
  </si>
  <si>
    <t>39-A3-H4-15</t>
  </si>
  <si>
    <t xml:space="preserve">Orman alanlarındaki yollarda, yangınların önlenmesine yönelik uyarı levhalarının asılması </t>
  </si>
  <si>
    <t>39-A3-H4-16</t>
  </si>
  <si>
    <t xml:space="preserve">Orman yangınlarına ilişkin yazılı, görsel ve sosyal medya araçlarından yapılan yayınlar, yerli yabancı ziyaretçilere hitap eden yangın uyarıları ve kamu spotların yayınlanmasının sağlanması </t>
  </si>
  <si>
    <t>OGM</t>
  </si>
  <si>
    <t>Kırklareli Valiliği Basın ve Halkla İlişkiler Müdürlüğü, Merkez İtfaiye ve İlçe İtfaiye Birimleri, Kırklareli AFAD</t>
  </si>
  <si>
    <t>39-A3-H4-17</t>
  </si>
  <si>
    <t>Orman içinden geçen yollara, orman yollarına ve mesire alanlarına yangın ikaz levhaları, veciz sözler içeren tabelaların sayısının arttırılmasının sağlanması</t>
  </si>
  <si>
    <t>39-A3-H4-18</t>
  </si>
  <si>
    <t>Anız yangınları konusunda öğretmenlere, öğrencilere ve çiftçilere yönelik eğitimlerin verilmesinin sağlanması</t>
  </si>
  <si>
    <t xml:space="preserve">İl Tarım ve Orman Müdürlüğü </t>
  </si>
  <si>
    <t>İl Milli Eğitim Müdürlüğü, Kırklareli AFAD,</t>
  </si>
  <si>
    <t>39-A3-H4-19</t>
  </si>
  <si>
    <t>Anız yangınlarına ilişkin Ziraat Odaları, Muhtarlıklar, Köy Meydanı ve camilerde bilgilendirme yapılarak afiş/broşür vb. asılması/dağıtılmasının sağlanması</t>
  </si>
  <si>
    <t>İl Tarım ve Orman Müdürlüğü</t>
  </si>
  <si>
    <t>Kırklareli AFAD, Kırklareli, Demirköy, Vize Orman İşletme Müdürlükleri,</t>
  </si>
  <si>
    <t>39-A3-H4-20</t>
  </si>
  <si>
    <t>Hasat zamanı anız yangınları ve orman yangınları konusunda il genelinde camilerde hutbe verilmesinin sağlanması</t>
  </si>
  <si>
    <t>İl Müftülüğü</t>
  </si>
  <si>
    <t>İl Tarım ve Orman Müdürlüğü, Kırklareli, Demirköy, Vize Orman İşletme Müdürlükleri,</t>
  </si>
  <si>
    <t>39-A3-H4-21</t>
  </si>
  <si>
    <t xml:space="preserve">Halk sağlığı eğitimi çalışmaları: Bulaşıcı hastalıkların görüldüğü yerler, sık rastlandığı dönemler gibi özellikler göz önüne alınarak ortaya çıkabilecek bulaşıcı hastalıklar ve sağlık sorunlarına yönelik halk sağlığı eğitimlerinin planlanması </t>
  </si>
  <si>
    <t>39-A1-H1-1</t>
  </si>
  <si>
    <t>İlde İKAS sistemi tamamlanarak, sistem aracılığı ile deprem tatbikatları yapılması</t>
  </si>
  <si>
    <t>39-A1-H2-8</t>
  </si>
  <si>
    <t>Yüksek su tüketimi olan işletmelere caydırıcı su fiyatlaması yapılması; su fiyatlamasının yaz ve kış aylarında farklı yapılması</t>
  </si>
  <si>
    <t>39-A1-H2-9</t>
  </si>
  <si>
    <t xml:space="preserve">Kırklareli OSB </t>
  </si>
  <si>
    <t>39-A1-H2-10</t>
  </si>
  <si>
    <t xml:space="preserve">İl Özel İdaresi </t>
  </si>
  <si>
    <t>39-A1-H2-12</t>
  </si>
  <si>
    <t xml:space="preserve">Sahada vahşi sulama yapan çiftçiler tespit edilecek ve gerekli cezai yaptırımların uygulanması </t>
  </si>
  <si>
    <t>Tarım ve Orman İl Müdürlüğü, İl Özel İdare, Sulama Kooperatifleri, STK’lar</t>
  </si>
  <si>
    <t>39-A1-H2-16</t>
  </si>
  <si>
    <t>Yaz aylarında; mesire yerleri ile ormanlık alanlarda yapılan piknik faaliyetlerinin denetlenmesi</t>
  </si>
  <si>
    <t>İl Jandarma Komutanlığı</t>
  </si>
  <si>
    <t>Orman İşletme Müdürlüğü, İl Tarım ve Orman Müdürlüğü, Merkez ve İlçe İtfaiye Birimleri,</t>
  </si>
  <si>
    <t>39-A1-H2-17</t>
  </si>
  <si>
    <t>Hasat zamanı anız yakılması eylemlerin denetlenmesi</t>
  </si>
  <si>
    <t>Orman İşletme Müdürlüğü, İl Tarım ve Orman Müdürlüğü, Merkez İtfaiye ve İlçe İtfaiye Birimleri,</t>
  </si>
  <si>
    <t>39-A2-H1-1</t>
  </si>
  <si>
    <t>Enerji nakil hatlarının yer altına alınması işlemlerinin tamamlanması ve işlemlerde önceliklendirme sıralaması yapılması</t>
  </si>
  <si>
    <t>TREDAŞ</t>
  </si>
  <si>
    <t>İlgili Belediyeler ve tüm altyapı Kuruluşları</t>
  </si>
  <si>
    <t>39-A2-H1-4</t>
  </si>
  <si>
    <t xml:space="preserve">Dere içinden geçen kanalizasyon hatları, D.S.İ. 112. Şube Müdürlüğü ile ortak proje yapılarak, kanalizasyon hatları güzergâhlarının başka bölgelere taşınması </t>
  </si>
  <si>
    <t>D.S.İ. 112. Şube Müdürlüğü İl Özel İdaresi</t>
  </si>
  <si>
    <t>39-A2-H1-8</t>
  </si>
  <si>
    <t>Su isale hatlarındaki kayıpların azaltılmasına yönelik olarak; çeşitli ıslah ve iyileştirme tedbirleriyle kayıp su oranının düşürülmesi</t>
  </si>
  <si>
    <t>Kırklareli Valiliği, Tarım ve Orman İl Müdürlüğü</t>
  </si>
  <si>
    <t>39-A2-H1-9</t>
  </si>
  <si>
    <t xml:space="preserve">Terfi istasyonlarında meydana gelen su kayıplarının engellenmesine yönelik çalışmaların yapılması   </t>
  </si>
  <si>
    <t>İl, İlçe ve Belde Belediyeleri</t>
  </si>
  <si>
    <t>39-A2-H1-10</t>
  </si>
  <si>
    <t>Sulama kanallarının akıllı sistemlerle (scada yöntemi)  yönetilmesinin sağlanması</t>
  </si>
  <si>
    <t>39-A2-H1-11</t>
  </si>
  <si>
    <t xml:space="preserve">İsale hatları ve içme suyu şebekesinin akıllı sistemlerle (scada yöntemi)  yönetilmesinin sağlanması </t>
  </si>
  <si>
    <t>İl Özel İdaresi, Kırklareli Valiliği, Tarım ve Orman İl Müdürlüğü</t>
  </si>
  <si>
    <t>39-A2-H1-13</t>
  </si>
  <si>
    <t>Armağan Barajından Kırıklareli Barajına giden su iletim kanalındaki su kayıplarını önlemek amacıyla, açık olan su iletim kanalı kapalı derivasyon sistemine dönüştürülmesinin sağlanması</t>
  </si>
  <si>
    <t>İl Özel İdare, İl Tarım ve Orman Müdürlüğü</t>
  </si>
  <si>
    <t>39-A2-H1-15</t>
  </si>
  <si>
    <t xml:space="preserve">Kırklareli Sulama Kooperatifi ve Kayalıköy Sulama Kooperatifi sulama sahalarındaki açık sulama kanallarının; basınçlı, borulu kapalı şebekeye dönüştürülmesinin sağlanması </t>
  </si>
  <si>
    <t>39-A2-H1-16</t>
  </si>
  <si>
    <t>Evlerde kullanılan suyun tasarruflu kullanılması için muslukların ucuna takılan perlatörlerin vatandaşlara dağıtılmasının sağlanması</t>
  </si>
  <si>
    <t>39-A2-H1-17</t>
  </si>
  <si>
    <t>Yapılması planlanan Kula 1 ve Kula 2 Regülatörlerinin faaliyete geçirilmesi</t>
  </si>
  <si>
    <t>İl Tarım ve Orman Müdürlüğü, İl Özel İdare, Çevre ve Şehircilik İl Müdürlüğü</t>
  </si>
  <si>
    <t>39-A2-H2-3</t>
  </si>
  <si>
    <t>Su drenaj altyapı planlarının güncel tutulması</t>
  </si>
  <si>
    <t>39-A2-H2-8</t>
  </si>
  <si>
    <t>Çevre Düzeni Planı hazırlanırken (revizyon çalışmaları da yapılabilir) iklim değişikliği azaltım ve adaptasyon politikalarıyla birlikte ele alınacak ve bunların kentsel arazi kullanım politika ve planlarıyla bütünleştirilmesi sağlanmalıdır(risk esaslı arazi kullanım planlaması-kentin gelişim yönü ve büyüklüğü, arazi kullanım türü, ulaşım, enerji, sanayi sektörleri özelinde önlemler, sera gazı emisyon envanterinin sektörler özelinde belirlenmesi, iklim direnci göz önüne alınarak sera gazı emisyonunun azaltılmasına ya da dengelenmesine yönelik iklime duyarlı plan kararlarının (yutak alanların korunması ve artırılması, kent makroformunun yayılmasını sınırlandırıcı kararlar, ulaşım türleri arasında entegrasyonun sağlanması, yenilenebilir enerji kaynaklarından yararlanılması v.b) )</t>
  </si>
  <si>
    <t>Kırklareli Valiliği, Tarım ve Orman İl Müdürlüğü, Özel İdare, Belediyeler, AFAD, STK’lar</t>
  </si>
  <si>
    <t>39-A2-H3-7</t>
  </si>
  <si>
    <t>39-A2-H3-9</t>
  </si>
  <si>
    <t xml:space="preserve">Vektörel hastalıklar için kaynak oluşturabilecek yerlerin tespit edilmesi, vektör türleri ve yaşam alanlarının kayıt altına alınması, gerekli önlemlerin alınmasnın sağlanması </t>
  </si>
  <si>
    <t>39-A2-H3-10</t>
  </si>
  <si>
    <t xml:space="preserve">Hayvan hastalıklarının ve ölümlerinin olduğu bölgelerin kayıt altına alınması ve gerekli değerlendirilmelerin yapılması </t>
  </si>
  <si>
    <t>39-A2-H7-13</t>
  </si>
  <si>
    <t>Kent genelinde, park, bahçe ve kaldırımlarda kullanılan yüzey kaplama malzemeleri su geçirebilen malzemelerden seçilmesine özen gösterilmesinin sağlanması</t>
  </si>
  <si>
    <t>-</t>
  </si>
  <si>
    <t>39-A2-H7-21</t>
  </si>
  <si>
    <t xml:space="preserve">Tüm bulaşıcı azaltan su üretimi fonksiyonlarını koruyacak ve kuraklığa dayanıklılığı artıracak sürdürülebilir orman yönetimi ilkelerinin uygulanması  </t>
  </si>
  <si>
    <t>Kırklareli Orman İşletme Müdürlüğü</t>
  </si>
  <si>
    <t>39-A3-H1-1</t>
  </si>
  <si>
    <t>Kaymakamlıklara ve Belediyelere; imar planına esas jeolojik Jeoteknik Etdüler sonrası hazırlanmış yerleşime uygunluk haritalarına göre yerleşim izni vermelerine ilişkin bilgilendirme çalışmaları yapılması ayrıca imar çalışmaları öncesinde, taşkın konusunda uygulama mevzuat eğitimlerinin planlanlanması</t>
  </si>
  <si>
    <t>39-A3-H1-4</t>
  </si>
  <si>
    <t>Yerel düzeyde kurumlar arasında koordinasyonun sağlanması ile bilgi, tecrübe, altyapı paylaşımının sağlanması</t>
  </si>
  <si>
    <t>Meteoroloji İl Müdürlüğü, D.S.İ. 112. Şube Müdürlüğü Belediyeler, İl Özel İdaresi, , Tarım Kredi Kooperatifleri, STK lar</t>
  </si>
  <si>
    <t>39-A3-H1-5</t>
  </si>
  <si>
    <t xml:space="preserve">Meteoroloji İl Müdürlüğü, D.S.İ. 112. Şube Müdürlüğü ve Tarım ve Orman İl Müdürlüğünün katılımıyla “Su İzleme Komisyonu” nun oluşturulması </t>
  </si>
  <si>
    <t>Meteoroloji İl Müdürlüğü, Belediyeler, İl Özel İdaresi, Çevre ve Şehircilik Müdürlüğü, Tarım Kredi Kooperatifleri, STK lar</t>
  </si>
  <si>
    <t>39-A3-H1-7</t>
  </si>
  <si>
    <t>Sektörler arası işbirliği kapsamında il ve ilçe Umumi Hıfzıssıhha Kurullarının düzenli olarak toplanmasının sağlanması</t>
  </si>
  <si>
    <t>Belediyeler, Çevre ve Şehircilik İl Müdürlüğü, İl Milli Eğitim Müdürlüğü, İl Tarım ve Ormancılık Müdürlüğü, İl Özel İdaresi</t>
  </si>
  <si>
    <t>39-A3-H2-4</t>
  </si>
  <si>
    <t>Kurumların personel durumu, hareketliliğinin takip edilmesi ve bilgi yeterliliğinin hizmet içi eğitimlerle güncellenmesi</t>
  </si>
  <si>
    <t>39-A3-H3-4</t>
  </si>
  <si>
    <t xml:space="preserve">Teknoloji geliştirme ve uygulamaya yönelik uzmanlık gerektiren konular ile ilgili eğitim ve çalıştaylar düzenlenmesi, ve uluslararası kurum, kuruluş ve enstitüler tarafından düzenlenen sertifika programlarına katılımın sağlanması  </t>
  </si>
  <si>
    <t>Atatürk Toprak, Su ve Tarımsal Meteoroloji Araştırma Enstitüsü</t>
  </si>
  <si>
    <t>D.S.İ. 112. Şube Müdürlüğü, Kırklareli Üniversitesi</t>
  </si>
  <si>
    <t>39-A3-H5-1</t>
  </si>
  <si>
    <t>İl genelindeki mevcut ZDS oranı artırılmasına yönelik çalışmaların yapılması</t>
  </si>
  <si>
    <t xml:space="preserve">Çevre ve Şehircilik İl Müdürlüğü, DASK, Merkez ve İlçe Belediyeleri </t>
  </si>
  <si>
    <t>39-A3-H5-2</t>
  </si>
  <si>
    <t>Sigorta sisteminin taşkın ile ilgili olarak düzenlemelere gitmesi, yaygınlaştırılmasının sağlanması amacıyla özel firmalar ile yol haritası çizilmesi amacıyla toplantılar yapılması</t>
  </si>
  <si>
    <t>D.S.İ. 112. Şube Müdürlüğü, Merkez ve İlçe Belediyeleri , Kırklareli AFAD</t>
  </si>
  <si>
    <t>39-A3-H5-3</t>
  </si>
  <si>
    <t>Taşkın alanlarında bulunan konutlardaki sel sigorta oranının yükseltilmesi amacıyla çalışmalar yapılması</t>
  </si>
  <si>
    <t>DSİ, Merkez ve İlçe Belediyeleri, Kırklareli AFAD</t>
  </si>
  <si>
    <t>39-A3-H5-4</t>
  </si>
  <si>
    <t>Tarım sigorta sistemini yaygınlaştırma çalışmalarının yapılmasının sağlanması</t>
  </si>
  <si>
    <t>Meteoroloji İl Müdürlüğü, İl Özel İdare, D.S.İ. 112. Şube Müdürlüğü,</t>
  </si>
  <si>
    <t>39-A3-H5-5</t>
  </si>
  <si>
    <t xml:space="preserve">İtfaiye tarafından verilen eğitim içeriğine TARSİM sigortasının önemi konusunun eklenmesinin sağlanması </t>
  </si>
  <si>
    <t>TARSİM</t>
  </si>
  <si>
    <t>Kırklareli AFAD, İl Tarım ve Orman Müdürlüğü, TARSİM, Kırklareli, Demirköy, Vize Orman İşletme Müdürlükleri</t>
  </si>
  <si>
    <t>2021-2022</t>
  </si>
  <si>
    <t>39-A1-H1-5</t>
  </si>
  <si>
    <t>İlimizde Kuraklık izleme ve erken uyarı sistemlerinin geliştirilmesi ve uygulanması yapılması</t>
  </si>
  <si>
    <t>Tarım ve Orman İl Müdürlüğü, D.S.İ. 112. Şube Müdürlüğü, Meteoroloji İl Müdürlüğü,  Kırklareli Üniversitesi</t>
  </si>
  <si>
    <t>39-A1-H2-4</t>
  </si>
  <si>
    <t>Tarımsal alanlarda bulunan derelerin çöp, toprak vs. ile doldurulmasının engellenmesi yönünde denetimlerin arttırılması</t>
  </si>
  <si>
    <t>İl Özel İdaresi,  Merkez, İlçe ve Belde Belediyeleri, Muhtarlıklar</t>
  </si>
  <si>
    <t>39-A1-H2-6</t>
  </si>
  <si>
    <t>Havzalarda yeraltı sularının korunması, kaçak yeraltı suyu kullanımının engellenmesi ve bu konuda halkın bilinçlendirilmesinin sağlanması</t>
  </si>
  <si>
    <t xml:space="preserve">Kırklareli Valiliği, Belediyeler, İl Özel İdaresi, Tarım ve Orman İl Müdürlüğü </t>
  </si>
  <si>
    <t>39-A1-H2-11</t>
  </si>
  <si>
    <t>İl kriz merkezlerinde, kuraklığın çiftçiler üzerindeki etkilerinin azaltılmasına yönelik kararların alınması</t>
  </si>
  <si>
    <t>39-A1-H2-19</t>
  </si>
  <si>
    <t>Su depolarının yerleri, su şebeke sistemi, kuyular ve mahalle çeşmeleri gibi diğer su kaynaklarının özelliklerinin belirlenmesi ve düzenli denetimlerinin yapılması</t>
  </si>
  <si>
    <t>39-A1-H2-20</t>
  </si>
  <si>
    <t>39-A2-H1-12</t>
  </si>
  <si>
    <t xml:space="preserve">Barajlarda ve göletlerde uygunluğu araştırılarak; baraj ve göletlerin kapasitelerinin arttırılması </t>
  </si>
  <si>
    <t>39-A2-H1-14</t>
  </si>
  <si>
    <t>Barajlardaki buharlaşma kayıplarının azaltılmasına yönelik çalışmaların yapılması</t>
  </si>
  <si>
    <t>39-A2-H3-3</t>
  </si>
  <si>
    <t>İldeki olağandışı durumların tespit edilmesi amacıyla sağlık kurumlarının verileri dışındaki veri kaynakları takip edilip, ihbarların değerlendirilmesi</t>
  </si>
  <si>
    <t>39-A2-H3-4</t>
  </si>
  <si>
    <t xml:space="preserve">İldeki yeraltı ve yüzeyel su kaynaklarının yerleri ve özellikleri belirlenerek kayıt altına alınması </t>
  </si>
  <si>
    <t>39-A2-H3-5</t>
  </si>
  <si>
    <t>39-A2-H3-6</t>
  </si>
  <si>
    <t>İldeki yeraltı ve yüzeyel su kaynaklarının yerleri ve özellikleri belirlenerek kayıt altına alınması</t>
  </si>
  <si>
    <t>39-A2-H6-14</t>
  </si>
  <si>
    <t xml:space="preserve">Kuraklığa hassas olan tarım alanlarını belirleme ve risk haritaları hazırlama çalışmalarının yapılması </t>
  </si>
  <si>
    <t>Meteoroloji İl Müdürlüğü, İl Özel İdare, D.S.İ. 112. Şube Müdürlüğü, Tarım ve Orman İl Müdürlüğü</t>
  </si>
  <si>
    <t>39-A2-H6-15</t>
  </si>
  <si>
    <t>İklim değişikliği nedeni ile tarımsal kuraklıktan daha çok etkilenecek bölgelerde ekonomik, sosyal ve çevresel etkilerin öncelikli olarak tespit edilmesi</t>
  </si>
  <si>
    <t>Kırklareli AFAD, Belediyeler, İl Özel İdaresi D.S.İ. 112. Şube Müdürlüğü,</t>
  </si>
  <si>
    <t>39-A2-H6-16</t>
  </si>
  <si>
    <t>Tarım havzalarında yoksulluk düzeyleri arasındaki farklılıkların tespit edilmesi</t>
  </si>
  <si>
    <t>Belediyeler, İl Özel İdaresi, D.S.İ. 112. Şube Müdürlüğü,</t>
  </si>
  <si>
    <t>39-A2-H7-14</t>
  </si>
  <si>
    <t xml:space="preserve">Tarımsal alanlarda toplulaştırma ve arazi planlaması yapılan alanların arttırılmasının sağlanması  </t>
  </si>
  <si>
    <t>İl Tarım ve Orman Müdürlüğü, İl Özel İdaresi</t>
  </si>
  <si>
    <t>39-A2-H7-15</t>
  </si>
  <si>
    <t xml:space="preserve">Su havzalarında yapılacak ağaçlandırma çalışmalarında tür seçimi yapılırken, su verimini artıracak türlere öncelik verilmesi, yangın riski olan iğneli yapraklardan kaçınılması ve kuraklığa dayanıklı türlere ağırlık verilmesinin sağlanması  </t>
  </si>
  <si>
    <t>39-A2-H7-16</t>
  </si>
  <si>
    <t>Meraların kuraklığa dayanıklılıklarını artırmak için otlatma baskısının azaltılması, su ve vejetasyon yönetiminin sağlanması</t>
  </si>
  <si>
    <t>İl Özel İdare, D.S.İ. 112. Şube Müdürlüğü</t>
  </si>
  <si>
    <t>39-A2-H7-17</t>
  </si>
  <si>
    <t>Maden sahalarının rehabilite edilmesinin sağlanması</t>
  </si>
  <si>
    <t>Orman İşletme Müdürlükleri (Vize, Demirköy, Kırklareli) İl Özel İdare, İl Tarım ve Orman Müdürlüğü</t>
  </si>
  <si>
    <t>39-A2-H7-19</t>
  </si>
  <si>
    <t xml:space="preserve">Yeni su kaynaklarının bulunmasına yönelik çalışmaların yapılması ve yeni barajların inşa edilmesinin sağlanması   </t>
  </si>
  <si>
    <t>İl Özel İdare, İl Tarım ve Orman Müdürlüğü, Çevre ve Şehircilik Müdürlüğü</t>
  </si>
  <si>
    <t>39-A2-H7-22</t>
  </si>
  <si>
    <t>Kuraklığa hassas olan tarım alanlarında kuraklığa dayanıklılığı artıracak toprak koruma ve etkin su yönetimi uygulamalarının gerçekleştirilmesinin sağlanması (kuraklık ve tuzluluğa dayanıklı, erkenci bitkilerin belirlenmesi)</t>
  </si>
  <si>
    <t>39-A2-H7-24</t>
  </si>
  <si>
    <t xml:space="preserve">Tarımda malçlama sisteminin uygulanmasının teşvik edilmesinin sağlanması  </t>
  </si>
  <si>
    <t>STK’lar, Tarım kredi Kooperatifleri, Sulama Birlikleri</t>
  </si>
  <si>
    <t>39-A3-H4-10</t>
  </si>
  <si>
    <t>Kuraklığın örgün ve yaygın eğitim programlarında yer alması ve öncelikli alanlarda ortak farkındalık programlarının uygulanmasının sağlanması</t>
  </si>
  <si>
    <t xml:space="preserve">İl Milli Eğitim Müdürlüğü </t>
  </si>
  <si>
    <t>Kırklareli Üniversitesi, Atatürk Toprak, Su ve Tarımsal Meteoroloji Araştırma Enstitüsü Tarım ve Orman İl Müdürlüğü</t>
  </si>
  <si>
    <t>Sorumlu kurum</t>
  </si>
  <si>
    <t>Destekleyici kurumlar</t>
  </si>
  <si>
    <t>Eylem no</t>
  </si>
  <si>
    <t>Bölgede bulunan doğalgaz boru hatlarının depremde zarar görebilirliği / ve zarar verebilirliği kontrol edilmesi</t>
  </si>
  <si>
    <t>Eylemin Gerçekleşme Yüzdesi (%)</t>
  </si>
  <si>
    <t>Eylemle İlgili Yapılan Çalışmalar</t>
  </si>
  <si>
    <t>Eylemin Gerçekleştirilmesi İçin Yatırım Gerekip Gerekmediği (Evet / Hayır)</t>
  </si>
  <si>
    <t>Aile ve Sosyal Hizmetler İl Müdürlüğü</t>
  </si>
  <si>
    <t>Meteoroloji Müdürlüğü</t>
  </si>
  <si>
    <t>BOTAŞ</t>
  </si>
  <si>
    <t>TP Trakya Bölge Müdürlüğü</t>
  </si>
  <si>
    <t>Edirne Kültür Varlıklarını Koruma Bölge Kurulu Müdürlüğü</t>
  </si>
  <si>
    <t>İl ve İlçe Belediyeleri</t>
  </si>
  <si>
    <t xml:space="preserve">Köylere Hizmet Götürme Birliği </t>
  </si>
  <si>
    <t>GAZDAŞ</t>
  </si>
  <si>
    <t>İl ve İlçe Belediyeleri (İtfaiye Birimleri)</t>
  </si>
  <si>
    <t>Eylemin Gerçekleştirilmesi veya Yapılan Çalışmalarla İlgili Sorunlar</t>
  </si>
  <si>
    <t>Hayır</t>
  </si>
  <si>
    <t>Yoktur</t>
  </si>
  <si>
    <t>Yapılmadı</t>
  </si>
  <si>
    <t>Evet</t>
  </si>
  <si>
    <t>3004 Üsküp Belediye Başkanlığı</t>
  </si>
  <si>
    <t>Kırklareli</t>
  </si>
  <si>
    <t>Yerel</t>
  </si>
  <si>
    <t>Tarımsal Araştırmalar ve Politikalar Genel Müdürlüğü'nde konu ile ilgili proje çalışmaları devam etmektedir.</t>
  </si>
  <si>
    <t>YEREL</t>
  </si>
  <si>
    <t>YOK</t>
  </si>
  <si>
    <t>HAYIR</t>
  </si>
  <si>
    <t>Yok</t>
  </si>
  <si>
    <t>ÇDP Revizyonuna ilişkin çalışmalarda veri toplanma süreleri dikkate alındığında çalışmaların zaman alabilecek olması.</t>
  </si>
  <si>
    <t>Belediyelerle toplantı yapılıp eğitim verilecek</t>
  </si>
  <si>
    <t>Belediyelerde ilgili mühendislerin olmaması</t>
  </si>
  <si>
    <t>EVET</t>
  </si>
  <si>
    <t>DSİ</t>
  </si>
  <si>
    <t>Enfeksiyon ve enfestasyonların insidans ve prevalanslarını, dağılımlarını tespit ile bulaşma ve yayılmanın genel sebeplerini ortaya çıkarmak, aktif ve pasif sürveyans hizmetlerini düzenlemek, gerektiğinde saha çalışmaları ile enfeksiyon kaynağını ve bulaşma zincirinin tespit edilmesini sağlamak, ilgili resmi ve özel kuruluşlarla işbirliği yaparak enfeksiyon kaynağının ortadan kaldırılmasına yönelik çalışmaları yürütmek.</t>
  </si>
  <si>
    <t xml:space="preserve">İl Umumi Hıfzıssıhha Kurulu rutin olarak her ay, olağan üstü haller durumunda acil toplanmaktadır. </t>
  </si>
  <si>
    <t>Gıda Güvenliği ve Kalitesinin Denetimi ve Kontrolüne Dair Yönetmelik kapsamında söz konusu denetimler İl Tarım ve Orman Müdürlüğü tarafından gerçekleştirilmektedir. İl Tarım ve Orman Müdürlüğü, İl Sağlık Müdürlüğü ve İl Milli Eğitim Müdürlüğünce oluşturulan ekipler tarafından ilimizdeki okulların kantin ve yemekhaneleri denetlenmekte ve takipleri yapılmaktadır.</t>
  </si>
  <si>
    <t>Kırklareli İli Karasal ve İç Sularda Biyolojik Çeşitlilik Envanter ve İzleme Projesi, Verbascum bugulifolium (Alaca sığırkuyruğu) Tür Koruma Eylem Planı, Testuda hermanni (Trakya tosbağası) Tür Koruma Eylem Planı, Formica pratensis (Avrupa kırmızı orman karıncası) Tür Koruma Eylem Planı, Bellevalia edirnensis (Edirne sümbülü) Tür Eylem Planı çalışmaları tamamlanmış çalışmalardır. Aquila heliaca (şah kartal) Tür Koruma Eylem Planı çalışmaları DKMP Genel Müdürlüğü uhdesinde devam etmektedir. Bitiş tarihi belirli değildir. Tamamlanmış olan tüm tür koruma eylem planları faaliyetleri 5 yıllık hazırlanmakta ve türün korunma ihtiyacı sona erene kadar devam etmektedir.</t>
  </si>
  <si>
    <t>Tür ve habitat (yaşam alanı) düzeyinde gerçekleştirilen çalışmalar kurumlar arası koordinasyon gerektirmektedir. Koordinasyon gerektiren diğer kurumlar ile doğa koruma çalışmalarında hemfikir olmak oldukça güçtür.</t>
  </si>
  <si>
    <t>Ulusal</t>
  </si>
  <si>
    <t xml:space="preserve">J.Krk. K.lıkları tarafındar sorumluluk bölgessinde; Piknik alanlarında yakılan ateşin söndürülmesi, alanda yangına sebebiyet verebilecek çöp, cam, pet şişe vb. bırakılmaması, anız veya bitki örtüsü yakılmaması ve orman içerisinde ateş yakılmaması için vatandaşların bilgilendirilmesi  ve bu alanların kontrolü/denetimi yapılmaktadır. </t>
  </si>
  <si>
    <t>Yoktur.</t>
  </si>
  <si>
    <t>Kırklareli Valiliğinin 26.04.2021 tarihli yazısı gereğince J.Krk.K.lıkları tarafından hasat öncesinde, hasat sırasında ve sonrasında kontrol ve devriye görevleri arttırılmış olup bu bölgelerin kontrolü/ denetimi yapılmaktadır.</t>
  </si>
  <si>
    <t>Katı atıklar düzenli olarak KIRKKAB göderilmektedir.</t>
  </si>
  <si>
    <t>Düzenli denetim yapılmaktadır</t>
  </si>
  <si>
    <t>Yeraltı kaynakları bulunmadığı için kayıt tutulmamıştır.</t>
  </si>
  <si>
    <t>Kanalizasyon şebekesi ile yağmur suyu toplama hattı ayrıştırılması çalışmaları belediyemiz bütçe imkanları doğrultusunda acil öncelik olan cadde ve sokaklarda yağmur suyu şebekesi yapılmıştır imkanlar doğrultusunda çalışmalar yapılarak ayrıştırma sağlanacaktır.</t>
  </si>
  <si>
    <t>Akıllı sistem (scada yöntemi) bulunmamaktadır.</t>
  </si>
  <si>
    <t>Yangına hassas bölgelerde koruma kontrol devriyelerinin sıklaştırılması.</t>
  </si>
  <si>
    <t>Yeni orman ulaşım yolları yapılıyor. Mevcut yolların bakımları sürekli yapılmakta.</t>
  </si>
  <si>
    <t>Demirköy Orman İşletme Müdürlüğü İğneada, İncesırt ve Dupnisa Orman İşletme Şefliklerinde Yeni Orman Yolu Yapımı</t>
  </si>
  <si>
    <t>Yangına hassas bölgelere uyarı levhaları asılarak, sürekli kontroller yapılmakta.</t>
  </si>
  <si>
    <t>Demirköy Orman İşletme Müdürlüğü sınırlarında yangın havuzu bulunmamaktadır.</t>
  </si>
  <si>
    <t>Orman Yangını Gönüllülerine ve vatandaşlara eğitim verilmesi.</t>
  </si>
  <si>
    <t>Senelik olarak Orman Yangınları Şubesi tarafından personellerin düzenli olarak eğitimi yapılması.</t>
  </si>
  <si>
    <t>Mevsimlik yangın işçilerinin yangın riski olan bölgelerde , yangın sezonlarında düzenli olarak konuşlandırılması sağlanacaktır. Yangın nöbetleri tutulacaktır.</t>
  </si>
  <si>
    <t>Muhtarlıklar vasıtasıyla uyarılar yapılmaktadır.</t>
  </si>
  <si>
    <t>Orman içinden geçen yollara, orman yollarına ve mesire alanlarına yangın ikaz levhaları, veciz sözler içeren asılmaktadır.</t>
  </si>
  <si>
    <t>Su havzalarındaki bakım çalışmalarında su verimini koruyacak çalışmalar yapılmaktadır.</t>
  </si>
  <si>
    <t>Doğal Ağaç Türleri  Dikimi Yapılmaktadır</t>
  </si>
  <si>
    <t>Lüleburgaz ve Kayalı Çok Amaçlı Ağ. Projesi</t>
  </si>
  <si>
    <t>Arazi ve Hava Şartları Elverdiğince</t>
  </si>
  <si>
    <t>Yan.Gözetlem Kuleleri ve Seyyar Ekipler</t>
  </si>
  <si>
    <t>Mahyadağ ve Babatepe Kule Tamiri</t>
  </si>
  <si>
    <t>Ödenekler Kapsamında Yapılacaktır</t>
  </si>
  <si>
    <t>Yeni Yol ve Yangın Emniyet Yolu Yapımı</t>
  </si>
  <si>
    <t>Pınarhisar Yol Şebeke Planı Yangın Önlemleri</t>
  </si>
  <si>
    <t>Araç ve Ödenek Ölçüsünde Yapılacaktır.</t>
  </si>
  <si>
    <t>Denetimler Yapılmakta olup, Yangın Emniyet Yollarının Tamir ve Bakım İşleri Yapılmaktadır.</t>
  </si>
  <si>
    <t>Yangın Emniyet Yollarının Bakım Patikaları Projesi</t>
  </si>
  <si>
    <t>İşletme Müdürlüğümüz Sorumluluk Alanında Baraj bulunduğundan, Havuz İhtiyacı bUlunmamaktadır</t>
  </si>
  <si>
    <t>Köy ve Belgelerde Eğitici Görsel ve Uygulama Tatbikatları Yapılmaktadır</t>
  </si>
  <si>
    <t>Orman Yangınlarına Müdahale Edecek Personele Uygulamalı Eğitim Verilmektedir</t>
  </si>
  <si>
    <t>Orman Yangın Riski yüksek olan yerlerde Nöbet usulü ile Gerekli Tedbir ve Gözetlemeler Yapılmaktadır</t>
  </si>
  <si>
    <t>Düzenli Olarak Eğitim Verilmektedir ve Tatbikat Yapılmaktadır</t>
  </si>
  <si>
    <t>BÖLGESEL</t>
  </si>
  <si>
    <t>Tüm Orman Köylerine İlan ile Uyarı Yapılmaktadır</t>
  </si>
  <si>
    <t>18 VE 60 Yaş Arası Vatandaşlardan Şahsen Müracaat Edenlere Eğitim Verilmektedir</t>
  </si>
  <si>
    <t>Üretim Sahalı ile Mesire Alanlarına Yangın konusunda Uyarı Levhalar Asılmaktadır</t>
  </si>
  <si>
    <t>ULUSAL</t>
  </si>
  <si>
    <t>Orman Genel Müdürlüğünce Tanıtım ve Reklam Filmleri Yapılmaktadır</t>
  </si>
  <si>
    <t>Su Havzalarında Yapraklı ve Yangına Dayanıklı Ağaç Türleri Dikilmektedir</t>
  </si>
  <si>
    <t xml:space="preserve">Yerel </t>
  </si>
  <si>
    <t>Afetlerle ilgili personel görevlendirmesi yapıldı</t>
  </si>
  <si>
    <t>Meskun alanlardan geçen derelerin çöp, toprak vs. ile doldurulması engellenmektedir.</t>
  </si>
  <si>
    <t>Kaçak yapılarla ilgili düzenli denetimler yapılmaktadır</t>
  </si>
  <si>
    <t>Yağmur suyu hatlarımız yenilenmiştir.</t>
  </si>
  <si>
    <t>Yağmur suyu ve kanalizasyon hatları ayrılmıştır.</t>
  </si>
  <si>
    <t>Düzenli olarak kontroller yapılmaktadır.</t>
  </si>
  <si>
    <t>Gerekli çalışmalar yapılmıştır.</t>
  </si>
  <si>
    <t>Çalışma yapılmamıştır.</t>
  </si>
  <si>
    <t>Belediyemiz sorumluluk alanında üstü kapalı dere bulunmamaktadır.</t>
  </si>
  <si>
    <t>Belediyemiz sorumluluk alanında taşkına maruz kalan bir yapı tespit edilememiştir.</t>
  </si>
  <si>
    <t>Ekipman, araç ve malzeme envanteri güncel tutulmaktadır.</t>
  </si>
  <si>
    <t>Dere içinden kanalizasyon hattı geçmemektedir.</t>
  </si>
  <si>
    <t>Parklarımızda su geçirebilen malzemeler kullanılmaktadır.</t>
  </si>
  <si>
    <t>3009 Demirköy Belediye Başkanlığı</t>
  </si>
  <si>
    <t>Orman yangınlarına yönelik gözetleme tedbirleri yapılmakta olup Mayıs-Kasım döneminde arttırılarak devam edecektir.Erken uyarı sistemlerinin kapasitelerinin arttıtılması değerlendirilecektir.</t>
  </si>
  <si>
    <t>Ödenek programlar doğrultusunda gerekli iş ve işlemler yapılmakta olup her yıl yangın sezonu öncesi çalışmalar tamamlanmaktadır.</t>
  </si>
  <si>
    <t>Orman yangınlarına yönelik denetimler yıl boyu devam etmekte olup Mayıs-Kasım döneminde önleyici tedbirlerin arttırılacaktır.</t>
  </si>
  <si>
    <t>Orman yangın havuzları,yeterli düzeyde olup ihtiyaç halinde yeni planlama yapılmaktadır.Yapılmış olanların bakım ve onarımı yapılmaktadır.</t>
  </si>
  <si>
    <t>Şehir ve orman yangınlarına yönelik olarak kamu kurum ve kuruluşları ile vatandaşlara eğitim verilecektir.</t>
  </si>
  <si>
    <t>Orman yangınlarına müdahale edecek personele düzenli olarak eğitimler verilecek ve tatbikatlar yapılacaktır.</t>
  </si>
  <si>
    <t>2021 yılı sonunda yangın işçisi alınmaış olup ekip sayısı arttırılmaya çalışılmaktadır.</t>
  </si>
  <si>
    <t>Orman İşletme Müdürlüğü personeline ve işçilerine yönelik orman yangınlarına ilişkin düzenli olarak eğitim verilecek ve tatbikatlar yapılacaktır.</t>
  </si>
  <si>
    <t>Ormanlara yakın alanlardaki arazi sahibi vatandaşların, kadastral yolları sürmemeleri konusunda muhtarlıklar vasıtasıyla bilgilendirme yapılacaktır.</t>
  </si>
  <si>
    <t>Orman yangınlarının önlenmesi ve mücadale ile ilgili gönüllülük çalışmaları yapılmıştır.</t>
  </si>
  <si>
    <t>Orman içinden geçen yollara, orman yollarına ve mesire alanlarına yangın ikaz levhaları, veciz sözler içeren tabelaların sayısının arttırılmasına çalışılacaktır.</t>
  </si>
  <si>
    <t>Ağaçlandırma çalışmalarında belirtilen öneriler dikkate alınacaktır.</t>
  </si>
  <si>
    <t>TAMP ve AYDES Planları sivil savunma Birimi ile iIgili, diğer müdürlükler ile her yıl güncellenmektedir.</t>
  </si>
  <si>
    <t>Denetimler devam etmektedir.</t>
  </si>
  <si>
    <t>Müdürlük çalışmaları kapsamında ve talep halinde yapılmaktadır</t>
  </si>
  <si>
    <t>Bu konuda bir çalışma yapılmamıştır.</t>
  </si>
  <si>
    <t>Rezerv alanlar belirlenmediği için  jeolojik ve jeoteknik etüt çalışmalarıda yapılmamıştır.</t>
  </si>
  <si>
    <t>Depo seviye taşkan kontrolü yapımı</t>
  </si>
  <si>
    <t>Çalışmalar devam etmektedir.</t>
  </si>
  <si>
    <t>3001 Kırklareli Belediye Başkanlığı</t>
  </si>
  <si>
    <t>Belediyemize ait Atıksu Arıtma Tesisi Yıl boyu faal olarak çalışmaktadır. Evsel nitelikli atıklarımız ise KIRK-KAB1 düzenli depolama alanına teslim edilmektedir. Mevcut içmesuyu İl Sağlık Müdürlüğünce Su Analizleri düzenli olarak yapılmaktadır.</t>
  </si>
  <si>
    <t>İçmesuyu Depo ve Şebekemiz 2015 yılı itbarıyle yenilenmiştir. Bakım ve denetimleri düzenli olarak yapılmaktadır.</t>
  </si>
  <si>
    <t>Yeraltı ve Yerüstü Su kaynaklarımızın yerleri, özellikleri kayıt altındadır. Belediyemiz tüm içme suyu çalışmaları, İller Bankası Projesi kapsamında gerçekleştirilmiştir.</t>
  </si>
  <si>
    <t>Beldemiz İçmesuyu İsale hatları ve içmeuyu Sisteminde SCADA yöntemi aktif olarak kullanılmaktadır.</t>
  </si>
  <si>
    <t>3002 İnece Belediye Başkanlığı</t>
  </si>
  <si>
    <t>3003 Kavaklı Belediye Başkanlığı</t>
  </si>
  <si>
    <t>3005 Babaeski Belediye Başkanlığı</t>
  </si>
  <si>
    <t>3006 Alpullu Belediye Başkanlığı</t>
  </si>
  <si>
    <t>3007 Büyükmandıra Belediye Başkanlığı</t>
  </si>
  <si>
    <t>3008 Karahalil Belediye Başkanlığı</t>
  </si>
  <si>
    <t>3010 İğneada Belediye Başkanlığı</t>
  </si>
  <si>
    <t>3011 Kofçaz Belediye Başkanlığı</t>
  </si>
  <si>
    <t>3012 Lüleburgaz Belediye Başkanlığı</t>
  </si>
  <si>
    <t>3013 Ahmetbey Belediye Başkanlığı</t>
  </si>
  <si>
    <t>3014 Büyükkarıştıran Belediye Başkanlığı</t>
  </si>
  <si>
    <t>3015 Evrensekiz Belediye Başkanlığı</t>
  </si>
  <si>
    <t>3016 Pehlivanköy Belediye Başkanlığı</t>
  </si>
  <si>
    <t>3017 Pınarhisar Belediye Başkanlığı</t>
  </si>
  <si>
    <t>3018 Kaynarca Belediye Başkanlığı</t>
  </si>
  <si>
    <t>3019 Vize Belediye Başkanlığı</t>
  </si>
  <si>
    <t>3020 Çakıllı Belediye Başkanlığı</t>
  </si>
  <si>
    <t>3021 Kıyıköy Belediye Başkanlığı</t>
  </si>
  <si>
    <t>İçme suyu isale hattımız yenilenmiştir.</t>
  </si>
  <si>
    <t>Kanalizasyon hattımız yenilenmiştir.</t>
  </si>
  <si>
    <t>Kanalizasyon ve yağmur suyu hattımız ayrılmıştır.</t>
  </si>
  <si>
    <t>Scada sistemi kullanılmaktadır.</t>
  </si>
  <si>
    <t>Konu ilgili birimlerimizce takip edilip firmaların su tüketimlerini azaltmalarını saglamak amacı ile bilgilendirme yapılmaktadır.</t>
  </si>
  <si>
    <t>Bölgesel</t>
  </si>
  <si>
    <t>Boru hattının güzergahının fay hattından veya yakınından geçtiği yerlerde, et kalınlığı daha fazla olan borular kullanılır. Deprem anında boru hattının rahat salınım yapabilmesi amacıyla kanal daha geniş kazılıp yumuşak malzeme ile doldurulur.</t>
  </si>
  <si>
    <t>*İl Koordinasyon Toplantısı ile Kurumlar Arası İş Birliği
*Reklam Panoları ve Bilboard lar ile Vatandaşlara yönelik OGM Yayınları
*Vatandaşlara ve Orman Köylerine yönelik el broşürleri dağıtımı
* Sosyal medya yayınları ile OGM Kurumsal yayınlarının paylaşımı</t>
  </si>
  <si>
    <t>Bir işlem yapılmamıştır</t>
  </si>
  <si>
    <t>yok</t>
  </si>
  <si>
    <t>Bir sonraki yıl planlanabilir</t>
  </si>
  <si>
    <t>İl ve İlçe Belediyeleri , Kırklareli AFAD, İlgili Kurumlar</t>
  </si>
  <si>
    <t>yerel</t>
  </si>
  <si>
    <t>İşletmede bulunan tesisler ile ilgili olarak muayene raporları hazırlanmaktadır.</t>
  </si>
  <si>
    <t>112.Şube Taşkın ve Kurutma Tesisleri Onarımı İşi</t>
  </si>
  <si>
    <t>Kırklareli Lüleburgaz İlçesi TKT,Pınarhisar İlçesi  TKT Proje İhalesi,Üsküp Beldesi TKT ,Kırklareli Merkez Bağlıcaderesi  TKT işleri ile ilgili olarak proje ihaleleri hazırlanmaktadır.Tamamlanmasına müteakip ödenek durumuna göre yapım ihalesine çıkılacaktır.</t>
  </si>
  <si>
    <t>Depolama tesislerimizde hidrolojik kuraklığın yaşandığı yıllarda kuraklık işletme talimatı çerçevesinde durum analizi yaplarak kuraklık eylem planı hazırlanır.Sulama tesisleri işletmelerini devralan kuruluşlara bahsedilen eylem planı kapsamında gerekli bilgilendirilmeler yapılır.</t>
  </si>
  <si>
    <t>1-Kırklareli Pınarhisar İlçesi Ve Üsküp Beldesi Yukarı Havza Islahı ve Mansap Şartı Proje Yapımı İşi
2-Kırklareli İli Lüleburgaz İlçesi Lüleburgaz Deresi Ve Yan Kolları Taşkın Kontrolü Kati Proje Yapımı İşi(sözleşme imzalandı.)
3- Kırklareli Merkez İlçesi Bağlıca Deresi Taşkın Kontrolü Kati Proje Yapımı İşi</t>
  </si>
  <si>
    <t xml:space="preserve">Beldemizin tamamı kanalizasyon bağlı olup evsel atıklar atıksu arıtma tesisinde  toplanmaktadır. </t>
  </si>
  <si>
    <t>2 adet gömme içme su deposu bulunmakta olup düzenli olarak bakımı, temizliği ve denetimi yapılmaktadır.</t>
  </si>
  <si>
    <t>Yatırım Gerektirdi.</t>
  </si>
  <si>
    <t xml:space="preserve">İsale hatları ve içme suyu şebekesinin akıllı sistemlerle (scada yöntemi)  yönetilmesinin sağlanmas için çalışmalar yapılmaktadır.ı </t>
  </si>
  <si>
    <t>Herhangi bir çalışmamız yoktur.</t>
  </si>
  <si>
    <t>Tamamlandı.</t>
  </si>
  <si>
    <t>2019 yılında Karahalil Belediyesi tarafından onaylanan ve İlbank tarafından İmar planı yapılırken hazırlanan jeolojik ve jeoteknik rapor ve açıklamaları mevcuttur.</t>
  </si>
  <si>
    <t>Terfi istasyonlarında her hangi bir su kaybı bulunmamaktadır.</t>
  </si>
  <si>
    <t xml:space="preserve">Beldemiz içerisinde yeni çalışan iki adet su sondaj kuyumuz olup kayıt altındadır. Su depolarımızda kayıt altındadır. Denetimlerde düzenli olarak yapılmaktadır </t>
  </si>
  <si>
    <t>Sorun yoktur.</t>
  </si>
  <si>
    <t>Terfi istasyonumuz yoktur.</t>
  </si>
  <si>
    <t>Perlatör dağıtılmamıştır.</t>
  </si>
  <si>
    <t>Kanalizasyon ve atık bertaraf alanları kayıtlanarak kontrolümüz altına alınmıştır.</t>
  </si>
  <si>
    <t>İçmesuyu şebeke sistemimizin  düzenli olarak denetimlerimi yapılmaktadır.</t>
  </si>
  <si>
    <t>İçmesuyu kaynaklarımız yerleri ve özellikleri belirlenerek kayıt altına alınmıştır.</t>
  </si>
  <si>
    <t>Kanalizasyon şebekemiz %90 olarak tamamlanmış olup yağmursuyu toplama sistemimiz yoktur.</t>
  </si>
  <si>
    <t>Scada sistemimiz henüz kurulmamıştır.</t>
  </si>
  <si>
    <t>Güncel tutulmaktadır.</t>
  </si>
  <si>
    <t>Kanalizasyon ve yağmursuyu hatları ayrıdır.</t>
  </si>
  <si>
    <t>Herhangi bir çalışma yapılmamıştır.</t>
  </si>
  <si>
    <t>Yatırım projesi bulunmamaktadır.</t>
  </si>
  <si>
    <t>Su depomuz, su şebeke sistemimiz ve artezyen kuyularımız sürekli olarak denetim altındadır.</t>
  </si>
  <si>
    <t>SUKAP Projesi Kapsamında Yapılmaktadır.</t>
  </si>
  <si>
    <t>İlgili birim kurulmuştur.</t>
  </si>
  <si>
    <t>Belediye olarak periyodik denetimler yapılmaktadır.</t>
  </si>
  <si>
    <t>Afete maruz ve Yerleşime uygun olmayan alanlarda yapı yoktur.</t>
  </si>
  <si>
    <t>Kaçak yapı yoktur. Olmaması için gerekli önlemler alınmaktadır.</t>
  </si>
  <si>
    <t>Dere yatağında kontrolsüz yapılaşma yoktur.</t>
  </si>
  <si>
    <t>Yağmur suyu drenaj hattımız yoktur.</t>
  </si>
  <si>
    <t>Maddi imkansızlıklar sebebi ile yapılamamaktadır.</t>
  </si>
  <si>
    <t>Belediyemizce mazgal ve rögarlarımız bakımları yapılarak gerekli yerlere yenileri yapılmaktadır.</t>
  </si>
  <si>
    <t>Toplanma alanımızda yapılaşma yoktur. Halkımız tarafından yeri hakkında bilgilendirme yapılmıştır.</t>
  </si>
  <si>
    <t>İlçenin yapı stok bilgisi çıkarılmıştır.</t>
  </si>
  <si>
    <t>Üstü kapalı deremiz yoktur.</t>
  </si>
  <si>
    <t>Kritik hizmet tesislerinin envanteri hazırlanmıştır.</t>
  </si>
  <si>
    <t>Taşkın riski olan bölgelerde konut amaçlı kullanılan yapıların envanteri yapılmıştır. Gerekli önlemler alınacaktır.</t>
  </si>
  <si>
    <t>DSİ tarafından köprü ve geçiş yapıları güncel debilere göre revizesi yapılmaktadır.</t>
  </si>
  <si>
    <t>Gerekli tedbirler alınarak periydik bakımları yapılmaktadır.</t>
  </si>
  <si>
    <t xml:space="preserve">Araç-ekipman envanterimiz düzenli olarak güncellenmektedir. </t>
  </si>
  <si>
    <t>Dere içinden geçen kanalizasyon şebekemiz geçmemektedir.</t>
  </si>
  <si>
    <t>Su drenaj altyapıları güncel tutulmaktadır.</t>
  </si>
  <si>
    <t>İtfaiye birimimiz yoktur.</t>
  </si>
  <si>
    <t>İçmesuyu şebeke sistemimiz yeni olup düzenli olarak denetimlerimiz yapılmaktadır.</t>
  </si>
  <si>
    <t>Scada sistemimiz kurulmuş olup aktif kullanılmaktadır.</t>
  </si>
  <si>
    <t>Mevcut yağmur suyu hatlarımızın yenilenmesi, çaplarının büyütülmesi ve ihtiyaç olan yerlere yeni yağmur suyu hattı yapılması stratejik plan dahilinde devam etmektedir.</t>
  </si>
  <si>
    <t>Şehrimizde kanalizasyon ve yağmur suyu hatlarında ayrık sistem olup yağmur suyu hattı Lüleburgaz Deresine kanalizasyon hattı ise arıtma tesisine deşarj edilmektedir. Eski yapıların kanalizasyon ve yağmur suyu hatlarının ayrılması konusundaki çalışmalarımız devam etmektedir.</t>
  </si>
  <si>
    <t>Yağmur suyu mazgalları ve rögarları düzenli olarak takip edilmekte ve periyodik olarak temizlenmektedir. İhtiyaç olan bölgeler tespit edilip gerekli çalışmalar yapılmaktadır.</t>
  </si>
  <si>
    <t>İmar planı içerisinde üstü kapalı dere bulunmamaktadır.</t>
  </si>
  <si>
    <t>Temel ihtiyaç olan içme suyumuzun ihtiyaca yönelik 10 m³’e kadar 1. Tarifede düşük fiyat belirlendi. Sonraki 3 kademede arttırılarak ihtiyaca göre su kullanılmaya teşvik edildi. Ayrıca 2022 yılı için atıksu bedeli de kademeli olarak belirlenmiştir.</t>
  </si>
  <si>
    <t>Yeni yapılan yağmur suyu hatlarımız sayısallaştırarak devam edilmekte ve mevcut olan hatlarla ilgili ise sayısallaştırma devam etmektedir.</t>
  </si>
  <si>
    <t>İçme suyu terfi istasyonlarımızda su kayıplarının yaşanmamasına yönelik periyodik olarak takipler gerçekleştirilmektedir.</t>
  </si>
  <si>
    <t>Atık su ve atık su terfi merkezlerimizin sayısalı ve güvenlik takibi mevcut olup düzenlik olarak işletimi takip edilmektedir.</t>
  </si>
  <si>
    <t>Su depolarımız, kuyularımız ve içme suyu hatlarımız düzenli olarak takip edilmekte ayrıca şehir şebekesinin sayısallaştırma çalışmaları devam etmektedir.</t>
  </si>
  <si>
    <t>Mevcut su kuyularımızın sayısalları elimizde mevcut olup analiz değerleri de takip edilmektedir.</t>
  </si>
  <si>
    <t>Yerleşim alanlarında ruhsat aşamasında kanalizasyon ve yağmur suyu hattının ayrık sistem olması kontrol edilerek uygun olması sağlanmaktadır. Eski yapıların sahada kontrolleri yapılarak kanalizasyona bağlı yağmur suyu hattı var ise yazışmalar yapılarak sorunlar çözülmektedir.</t>
  </si>
  <si>
    <t>İsale hattı ve içme suyu şebekesinin skada yöntemi ile takibi konusunda gerekli çalışmalar stratejik plan dahilinde yapılacaktır.</t>
  </si>
  <si>
    <t>Eylem ile ilgili çalışma başlatılmamıştır.</t>
  </si>
  <si>
    <t>Eylem ile ilgili planlama süreci devam etmektedir.</t>
  </si>
  <si>
    <t>Tüm afetler kapsamında afet türüne göre yetkili kişileri belirleme ve mevcut araç-ekipman sayılarına binaen ihtiyaca göre eksikliklerin tamamlanması çalışmalarına başlanmıştır.</t>
  </si>
  <si>
    <t>Araç ve Ekipman Alım İşi</t>
  </si>
  <si>
    <t>Kati Proje Yapımı
Tekke Dere Üzeri Islah Kazısı</t>
  </si>
  <si>
    <t>Yerleşime Uygun Olmayan alanlardaki yapıların tespiti yapılmaktadır.</t>
  </si>
  <si>
    <t>Kaçak Yapılaşma ve ikametin engellenmesi için belediyemizce gerekli önlemler alınmaktadır.</t>
  </si>
  <si>
    <t>2021 yılında yapımına başlanılan Kanalizasyon, Yağmursuyu ve İçmesuyu İnşaatı Yapım İşi kapsamında yağmursuyu ve kanalizasyon hatları birbirinden ayrı çalıştırılacak ve gerekli görülen hatların yenilenmesi sağlanacaktır.</t>
  </si>
  <si>
    <t>Üstü kapalı derelerin olası taşkınlarda taşması sonucu etkilenecek yapıların tespiti çalışmalarına başlanılmıştır.</t>
  </si>
  <si>
    <t xml:space="preserve">İlçe Belediyeleri sorumluluğundaki ulaşım hatları halihazırda devam eden altyapı çalışmaları sebebiyle tamamlanmasına müteakip güçlendirilmesi ve yenileme çalışmalarına başlanacaktır. </t>
  </si>
  <si>
    <t>Yatırım projesi için gerekli girişimlere başlanılmıştır.</t>
  </si>
  <si>
    <t>Taşkın anında kullanılabilecek her türlü iş makinesi, araç, ekipman, malzeme/hammadde rezervi ve personel envanteri güncel tutulmaktadır.</t>
  </si>
  <si>
    <t xml:space="preserve">Kent genelinde, park, bahçe ve kaldırımlarda kullanılan yüzey kaplama malzemeleri seçiminde su geçirebilen malzeme kullanılması hassasiyetine dikkat edilmektedir. </t>
  </si>
  <si>
    <t>İlçe Belediyesi olarak tüm saha ekiplerimiz gönüllü itfaiyecilik kapsamında gerekli hassaiyeti en iyi şekilde göstermektedir.</t>
  </si>
  <si>
    <t>2021 yılında yapımına başlanılan Kanalizasyon, Yağmursuyu ve İçmesuyu İnşaatı Yapım İşi ile içmesuyu işi kapsamında mevcut su kayıplarının ortadan kaldırılması hedeflenmektedir.</t>
  </si>
  <si>
    <t>Vatandaşlara, perlatör kullanımı ile alakalı bilgilendirme çalışmaları devam etmektedir.</t>
  </si>
  <si>
    <t>İlçe içerisinde faydalanılan su kaynaklarının ve su depolarının günlük bakımı ve klorlama işlemleri düzenli  olarak gerçekleştirilmektedir.</t>
  </si>
  <si>
    <t>İlçeki yeraltı ve yüzeyel su kaynakları belirlenerek kayıt alltına alınmaktadır.</t>
  </si>
  <si>
    <t>Çalışma Yapılmamıştır.</t>
  </si>
  <si>
    <t>Kayıt altına alınmıştır.</t>
  </si>
  <si>
    <t>Bütçe yetersizliği</t>
  </si>
  <si>
    <t>Camilerde hutbelerde ve vaazlarda cemaat bilgilendirildi.</t>
  </si>
  <si>
    <t>3101 Kırklareli KHG Birliği</t>
  </si>
  <si>
    <t>3102 Babaeski KHG Birliği</t>
  </si>
  <si>
    <t>3103 Demirköy KHG Birliği</t>
  </si>
  <si>
    <t>3104 Kofçaz KHG Birliği</t>
  </si>
  <si>
    <t>3105 Lüleburgaz KHG Birliği</t>
  </si>
  <si>
    <t>3106 Pehlivanköy KHG Birliği</t>
  </si>
  <si>
    <t>3107 Pınarhisar KHG Birliği</t>
  </si>
  <si>
    <t>3108 Vize KHG Birliği</t>
  </si>
  <si>
    <t>1507 Kırklareli Orman İşletme Müdürlüğü</t>
  </si>
  <si>
    <t>1509 Vize Orman İşletme Müdürlüğü</t>
  </si>
  <si>
    <t>1508 Demirköy Orman İşletme Müdürlüğü</t>
  </si>
  <si>
    <t>Sorumluluk verilmesi ve ödenek temin edilmesi halinde gerekli çalışmalara başlanacaktır.</t>
  </si>
  <si>
    <t>İdaremiz Coğrafi Bilgi Sistemi üzerinde  kayıt altına alınmış ve yeni tesis yapımlarında güncellenmektedir.</t>
  </si>
  <si>
    <t>İl Özel İdaresi olarak içme suyu tesislerinin YAPIMI GERÇEKLETİRİLİP KÖY MUHTARLIKLARINA DEVRİ YAPILMAKTADIR.ÜCRENLENDİRMELER İSE İL ÖZEL İDARESİ SORUMLULUĞUNDA OLMAYIP muhtarlıklar tarafından yapılmaktadır.</t>
  </si>
  <si>
    <t>Köy yerleşim yerlerine ait kanalizasyon ve arıtma tesisleri İdaremiz Coğrafi Bilgi Sistemi üzerinde  kayıt altına alınmış ve yeni tesis yapımlarında güncellenmektedir.</t>
  </si>
  <si>
    <t>Limanköy Köyü Kalan Kanalizasyon İşi
Sarpdere Köyü  Kanalizasyon Bakım Onarım İşi
Ceylanköy Köyü Kanalizasyon Yapım İşi
Kayabeyli Köyü Kanalizasyon Yapım İşi
Umurca Köyü Kanalizasyon Yapım İşi
Çövenli Köyü Kanalizasyon Yapım İşi</t>
  </si>
  <si>
    <t xml:space="preserve">Yazı İşleri Müdürlüğü:                                   Belediyemizde afet ve acil durum çalışmalarını yürütecek birim kurulması ile ilgili planlama yapılacaktır. </t>
  </si>
  <si>
    <t>İmar ve Şehircilik Müdürlüğü:                                           Meskun alanlarla ilgili planlama yapılıp periyodik olarak denetimler gerçekleştirilecektir. Alanların temizlenmesi için yazışmalar yapılacaktır.</t>
  </si>
  <si>
    <t xml:space="preserve"> İmar ve Şehircilik Müdürlüğü:                            Afete maruz ollan bölgeler ve bu bölgedeki yapılar tespit edilecektir.</t>
  </si>
  <si>
    <t>İmar ve Şehircilik Müdürlüğü:          Sahada yapılacak rutin denetimler ile kaçak yapılaşmanın önlenmesi sağlanacaktır.</t>
  </si>
  <si>
    <t>İmar ve Şehircilik Müdürlüğü:          Sahada yapılacak rutin denetimler ile  yapılaşmanın önlenmesi sağlanacaktır.</t>
  </si>
  <si>
    <t>Fen İşleri Müdürlüğü:                           Belediyemizce Şehir taşkınlarını önlemek için yağmur suyu drenaj hatlarının geliştirilmesi için geçimiş yıllarda çalışmalar yapılıp ilçenin %40lık kısmında yağmur suyu hattı tamamlanmış olup bu miktarı arttırmak için gerekli çalışmalar yapılacaktır.</t>
  </si>
  <si>
    <t>Belediye bütçesinin yetersiz olması.</t>
  </si>
  <si>
    <t>Fen İşleri Müdürlüğü:                                         Yağmur suyu hatları ile kanalizasyon hatları birbirinden ayrılması atıksı artma tesisinin faaliyete geçmesiyle büyük ölçüde tamamlanmıştır ve gerekli görülen hatların yenilenmesinin sağlanmasiçin gerekli çalışmalar yapılacaktır.</t>
  </si>
  <si>
    <t xml:space="preserve">Fen İşleri Müdürlüğü:                                                          Sel suyu tahliye kanalları güçlendirilip, mazgal ve rögarların bakım ve temizliği periyodik olarak yapılmaktadır, ihtiyaç duyulan bölgeler yeniden yapılandırılacaktır.                        </t>
  </si>
  <si>
    <t>Toplanma alanı olarak ilçemiz sınırlarındaki 6 adet okul binası  belirlenmiştir.Toplanma alanlarına uygun şekilde toplanma alanı tabelaları yaptırılmış yerlerine takılmıştır.Toplanma alanlarının ilçe halkı tarafından bilinmesi için afişler bastırılmış ve mahalle muhtarları aracılığıyla ilçedeki her hanenin kendine en yalkın toplanma alanını öğrenmesi sağlanmıştır.</t>
  </si>
  <si>
    <t>İmar Ve Şehircilik Müdürlüğü:          Kentsel dönüşüm ve afet durumlarına yönelik ekip kurulacaktır.</t>
  </si>
  <si>
    <t xml:space="preserve">İmar Ve Şehircilik Müdürlüğü:                İlçenin,  ayrıntılı yapı stoğunun çıkarılmasına yönelik çalışmaların yapılacaktır.  </t>
  </si>
  <si>
    <t>İmar ve Şehircilik Müdürlüğü:                Dsi ile birlikte üstü kapalı dereler ve etkilenecek yapılar ile ilgili tespit çalışmaları yapılacaktır.</t>
  </si>
  <si>
    <t xml:space="preserve">İmar Ve Şehircilik Müdürlüğü:            Taşkın bölgelerinde kalan kritik hizmet tesisleri ile ilgili envanter çıkartılması çalışmaları yapılacaktır. </t>
  </si>
  <si>
    <t>İmar Ve Şehircilik Müdürlüğü:            Taşkın bölgelerinde taşkından etkilenebilecek yapılar ilei lgili envanter çıkartılması çalışmaları yapılacaktır.</t>
  </si>
  <si>
    <t>Fen İşleri Müdürlüğü:                                        Belediyemiz sorumluluğundaki ulaşım hatları ve köprü geçiş yapıları güncel debilere göre revize edilecek ve gerekli güçlendirmesi ve yenileme çalışmalarının yapılacaktır.</t>
  </si>
  <si>
    <t>Fen İşleri Müdürlüğü:                                  Ulaşım sisteminde yolların su altında kalmaması ve rusubat sebebiyle kapanmaması için gerekli tedbirlerin alınmaktadır,  özellikle köprü ve menfez giriş-çıkışlarının periyodik olarak kontrol edilerek temizliği yapılmaktadır.</t>
  </si>
  <si>
    <t>Destek ve Fen İşleri Müdürlüğü:                                   Taşkın anında müdahale, ulaşım ve tahliye gibi faaliyetleri etkin şekilde yürütebilmek için tüm kurumlar tarafından taşkın anında kullanılabilecek her türlü iş makinesi, araç, ekipman, malzeme/hammadde rezervi ve personel envanterinin güncel tutulması sağlanacaktır.Belediyenin diğer birimleride konu hakkında bilgilendiriecektir.</t>
  </si>
  <si>
    <t>Mali Hizmetler Müdürlüğü:Kademeli tarife uygulanacaktır.</t>
  </si>
  <si>
    <t xml:space="preserve">Fen İşleri Müdürlüğü:                             Dere içinden geçen kanalizasyon hatları bulunmamaktadır. </t>
  </si>
  <si>
    <t>Fen İşleri Müdürlüğü:                            İlbank A.ş. İstanbul Bölge Müdürlüğü tarafından hazırlanan ve belediyemize sunulan planlara göre ihtiyaç duyulması halinde yapımı planlanacakır.</t>
  </si>
  <si>
    <t>Fen İşleri Müdürlüğü:                                            Kent genelinde, park, bahçe ve kaldırımlarda kullanılan yüzey kaplama malzemeleri su geçirebilen malzemelerden seçilmesine özen gösterilecektir.</t>
  </si>
  <si>
    <t>Destek Hizmetleri Müdürlüğü:Gerekli çalışmalar yapılacaktır.</t>
  </si>
  <si>
    <t>İmar Ve Şehircilik Müdürlüğü:          Deprem  sonrası toplanma alanları, kalıcı konut rezerv alanları belirlenmesine yönelik çalışmalar yapılacaktır. Jeolojik ve jeoteknik etütler yaptırılacaktır.</t>
  </si>
  <si>
    <t xml:space="preserve">Fen İşleri Müdürlüğü:                                            Terfi istasyonlarında meydana gelen su kayıplarının engellenmesine yönelik çalışmalar geçmiş dönemlerde yapılmış olup kayıp tespit edilmesi halinde gerekli çalışmalar yapılacaktır. </t>
  </si>
  <si>
    <t>Mali Hizmetler Müdürlüğü:                               Evlerde kullanılan suyun tasarruflu kullanılması için muslukların ucuna takılan perlatörlerin vatandaşlara dağıtılması planlanmaktadır.</t>
  </si>
  <si>
    <t>Fen İşleri Müdürlüğü: İlçemizde % 90 oranında kanalizasyon altyapı çalışmaları tamamlanmıştır.Kanalizasyon sistemi ile toplanan atıksular Vize Belediyesi Evsel Atıksu Arıtma   Tesisinde arıtılarak dereye deşaj edilmektedir.Kanalizasyon sisteminin olmadığı bölgelerde vidanjör hizmeti ile atıksular taşınarak arıtma tesisine boşaltılmaktadır.</t>
  </si>
  <si>
    <t>Fen İşleri Müdürlüğü:                                             Su depolarının yerleri, su şebeke sistemi, kuyular ve mahalle çeşmeleri gibi diğer su kaynaklarının özelliklerinin belirlenmesi ve düzenli denetimler belediyemizce ve ilçe toplum sağlığı tarafından yapılmaktadır.</t>
  </si>
  <si>
    <t xml:space="preserve">Fen İşleri Müdürlüğü:                               İlçedeki yeraltı ve yüzeyel su kaynaklarının yerleri ve özellikleri belirlenip belediyemiz kayıtlarında kayıt mevcuttur. Ayrıca tespitin geniş alanda yapılması için projeler hazırlanmıştır.           </t>
  </si>
  <si>
    <t>Fen İşleri Müdürlüğü:                         Yerleşim alanlarında kanalizasyon ve yağmur suyu toplama sistemlerinin büyük çoğunlukta ayrılmaış olup bunu tüm ilçede gerçekleştirmek için gerekli çalışmalar yapılacaktır.</t>
  </si>
  <si>
    <t>Fen İşleri Müdürlüğü:                               İsale hatları ve içme suyu şebekesinin akıllı sistemlerle (scada yöntemi)  yönetilmesinin sağlanması için çalışmalar yapılacaktır.</t>
  </si>
  <si>
    <t>Karaabalar Köyü içme suyu arıtma sistemi
Karaağaç içme suyu iave şebeke hattı yapım işi
Kurudere köyü içme suyu vana alaım işi
Sergen su borusu alım işi</t>
  </si>
  <si>
    <t>Piyasa fiyat araştırması yapılmaktadır. Temin edilip dağıtılması planlanmaktadır.</t>
  </si>
  <si>
    <t>Yeni bir içme suyu kuyusu açıldı.</t>
  </si>
  <si>
    <t>Yeni imara açılan yollar.</t>
  </si>
  <si>
    <t>Düzenli denetim yapılmaktadır.</t>
  </si>
  <si>
    <t>Kanalizasyon ve yağmur suyu hatları ayrıdır.</t>
  </si>
  <si>
    <t>Uygulama imar içerisinde yapılmıştır.</t>
  </si>
  <si>
    <t>Kontrolleri yapılmaktadır.</t>
  </si>
  <si>
    <t>Ruhsatlı 2 içme suyu kuyusu mevcuttur.</t>
  </si>
  <si>
    <t>İsale hatları ve içme suyu şebekesi akıllı sistemlerle yönetilmektedir.Takibi ve bakımı teknik sorumlular tarafından yürütülmektedir.</t>
  </si>
  <si>
    <t>Çalışmalar tamamlanmıştır.</t>
  </si>
  <si>
    <t>Uygulama imar içinde yaıplmıştır.</t>
  </si>
  <si>
    <t>Ruhsatlı 2 içmesuyu kuyusu mevcuttur.</t>
  </si>
  <si>
    <t>Kanalizasyon ve yağmur usuyu hatları ayrıdır.</t>
  </si>
  <si>
    <t>Belediyemiz imar planı çalışmaları için Belde genelinde jeolojik ve jeoteknik etüt çalışmaları yapılmaktadır.</t>
  </si>
  <si>
    <t>İçmesuyu Tesisimizde , Kuyudan Depomuza giden terfi hattımız mevcuttur. Bu hattımızda su kaybı olmamaktadır.</t>
  </si>
  <si>
    <t>Beldemizde Kısmen ayrılmış Yağmur sistemi bulunmaktadır. Yollarda Kanalizasyon şebekesine yağmur suyu girişi büyük oranda engellenmektedir.</t>
  </si>
  <si>
    <t>Yapılması göz önünde bulundurulacaktır.</t>
  </si>
  <si>
    <t>Tarımsal Üreticilerin İklim Değişikliğine Dayanıklılığının Değerlendirilmesi proje kapsamında anket çalışmalarının bir kısmı tamamlanmıştır. Anketlere devam edilmektedir.</t>
  </si>
  <si>
    <t xml:space="preserve">Şikeyetler üzerine söz konusu olabilecek yerler kontrol edilmektedir. </t>
  </si>
  <si>
    <t>İhtiyaç duyulan hatlar belirlenip periyodik olarak tamirat veya yenileme yapılmaktadır.</t>
  </si>
  <si>
    <t>Şehir boyunca yağmur ve kanalizasyon hatları birbirinden ayrıdır. İhtiyaç duyulan hatlar belirlenip periyodik olarak tamirat veya yenileme yapılmaktadır.</t>
  </si>
  <si>
    <t>Yenilenen yağmur suyu hat ve bacalarına yeni mazgallar alınmış olup, tamiratları ve yenilenme işlemleri periyodik olarak yapılmaktadır.</t>
  </si>
  <si>
    <t>2 adet toplanma alanı bulunmakta olup, herhangi bir yapılaşma bulunmamaktadır.</t>
  </si>
  <si>
    <t>KAYES sistemi ile kamu kurum ve kuruluşlarının yapı envanteri çıkartılmıştır, ancak vatandaşlar hakkında bilgi bulunmamaktadır.</t>
  </si>
  <si>
    <t>Kademeli su tarifesi uygulanarak, tasarrufa özendiriliyor.</t>
  </si>
  <si>
    <t>Su kaybı bulunmamaktadır.</t>
  </si>
  <si>
    <t>İlçemiz kanalizasyon sistemi atıksu arıtma tesisimize ulaşmaktadır.</t>
  </si>
  <si>
    <t xml:space="preserve">İçme suyu tesisimizin su deneyleri düzenli olarak yapılmaktadır. </t>
  </si>
  <si>
    <t>İhtiyaç duyulan yağmur suyu ve kanalizasyon sistemi vardır.</t>
  </si>
  <si>
    <t>Projeler hazırlandı</t>
  </si>
  <si>
    <t>İller Bankasından su hatlarının yenilenmesi için proje hazırlatılmıştır</t>
  </si>
  <si>
    <t>İller Bankası arıtma ihalesi yapıldı</t>
  </si>
  <si>
    <t>Denetimler günlük olrak yapılmakta</t>
  </si>
  <si>
    <t>İller Bankasından talep edilmesi planlanmakta</t>
  </si>
  <si>
    <t>İller Bankasından yağmur kanalı hattı yapılması istenmesi planlanmakta</t>
  </si>
  <si>
    <t>Jeolojik ve Jeoteknik Etüt çalışması yapılmamıştır.</t>
  </si>
  <si>
    <t>Tespit edilmesi durumda gerekli çaışmalar yapılmaktadır.</t>
  </si>
  <si>
    <t>Yerleşim alanı içerisinde kanalizasyon sistemleri düzenli kontrol edilmektedir. (Sayısal veriler mevcuttur.)</t>
  </si>
  <si>
    <t>Atık su hattı yapılı. İçme suyu hatları için yapılması planlanmaktadır.</t>
  </si>
  <si>
    <t>Fizibilite çalışmaları devam etmektedir.</t>
  </si>
  <si>
    <t>Yerleşim alanı içerisinde bulunan kanalizasyon hatlarının kontrolü belirli periyotlarda yapılmaktadır.</t>
  </si>
  <si>
    <t>Mevcut su kuyularının sayısal verileri bulunmakta olup, düzenli olarak analizleri yapılmaktadır.</t>
  </si>
  <si>
    <t>Ön başvuru aşamasındadır.</t>
  </si>
  <si>
    <t>Önceki imar planlarında dere yataklarının etrafında yapılaşmaya gidilmiş olması.</t>
  </si>
  <si>
    <t>Alpullu ( Kırklareli ) İçmesuyu ve İçmesuyu Arıtma Tesisi İnşaatı ve Alpullu ( Kırklareli ) Atıksu Arıtma Tesisi İnşaatı.</t>
  </si>
  <si>
    <t>Alpullu ( Kırklareli ) İçmesuyu ve İçmesuyu Arıtma Tesisi İnşaatı.</t>
  </si>
  <si>
    <t>Belediyemize ait izinli ve kayıt altına alınmış iki adet derin su kuyumuz bulunmaktadır.</t>
  </si>
  <si>
    <t>İtfaiye Müdürlüğü bünyesinde kurulmuştur.</t>
  </si>
  <si>
    <t>Tanıtım ve tabela işlemleri yapılmıştır.</t>
  </si>
  <si>
    <t>Su depolarının yerleri, su şebeke sistemi, kuyular ve mahalle çeşmeleri gibi diğer su kaynaklarının özelliklerinin belirlenmesi ve düzenli denetimler belediyemizce ve ilçe toplum sağlığı tarafından yapılmaktadır. Düzenli olarak klorlama yapılmakta ve numuneler alınmaktadır.</t>
  </si>
  <si>
    <t>İller Bankasından rapor hazırlanması istenmesi planlanmakta</t>
  </si>
  <si>
    <t>"Trakya Bölgesinde Tarımsal Kuraklığın İzlenmesi ve Kuraklık Hassasiyetinin Belirlenmesi" isimli TAGEM projesi kapsamında Trakya Bölgesinde kuraklığa hassas alanlar belirlenmiştir.</t>
  </si>
  <si>
    <t>DSİ ile envanter paylaşımı yapılmıştır.</t>
  </si>
  <si>
    <t xml:space="preserve">
</t>
  </si>
  <si>
    <t>Gerekli çalışmalar devam etmektedir.Çevre, Şehircilik İklim Değişikliği Bakanlığı tarafından Merkez İlçe Belediye sınırları içerisinde hava fotoğrafı çekim işi ihale edilmiş, çalışmalara kısa süre içerisinde başlanılacaktır.</t>
  </si>
  <si>
    <t xml:space="preserve">İlimiz genelinde 18 adet sera gazına tabi olan tesis bulunmaktadır. Sera gazı emisyonların takibi Bakanlığımız yazılım portalında izlenmektedir. </t>
  </si>
  <si>
    <t>Orman İşletme, Belediye ve Köylere Hizmet Götürme Birlikleri kendi isimlerinin bulunduğu satırları güncelleyeceklerdir.</t>
  </si>
  <si>
    <t>Tek tip su fiyatlandırmamız vardır. Yüksek su tüketen işletmelerimiz yoktur.</t>
  </si>
  <si>
    <t>İlçe genelinde yüzey kaplama malzemeleri kullanılmadan yollarımız yapılmıştır.</t>
  </si>
  <si>
    <t>Kontroller yapılmaktadır.</t>
  </si>
  <si>
    <t>Gerekli bilgilendirmeler yapılmaktadır.</t>
  </si>
  <si>
    <t>İlgili kayıtlar çevre birimimiz tarafından hazırlanmıştır.</t>
  </si>
  <si>
    <t>Afet ve acil durumlara yönelik Belediyemiz bünyesinden personel görevlendirilmiştir.</t>
  </si>
  <si>
    <t>Taşkın riski olan bölgelerde yapı envanteri oluştruldu.</t>
  </si>
  <si>
    <t>Ulaşım sisteminde yolların su altında kalmaması  için yağış öncesi gerekli tedbirler alınarak yağış sonrasında biriken malzemenin temizliği yapılmaktadır.</t>
  </si>
  <si>
    <t>Deprem sonrası kalıcı konutların yapılacağı rezerv alanları bulunmamaktadır.</t>
  </si>
  <si>
    <t>Kırklareli ili sınırları içerisinde bulunan kuyuların listesi çıkarılmış olup depremde zarar görebilirliği/ve zarar verebilirliği ile ilgili yerinde inceleme yapılacaktır.</t>
  </si>
  <si>
    <t xml:space="preserve">04.07.2022 Pazartesi günü İKAS sistem aracılığı ile tahliye, sığınak tatbikatı yapılmıştır.  </t>
  </si>
  <si>
    <t>Görülen bulaşıcı ve zoonotik hastalıkların zamanında ihbarını sağlamak, ihbar sistemini işler halde tutmak ve aksayan yönlerini gidererek oluşabilecek salgınlara karşı gerekli önlemlerin alınmasına yönelik çalışmaları yürütmek.</t>
  </si>
  <si>
    <t>İl Pandemi Planı oluşturulmuştur. Kurum ve kuruluşlar arasında koordinasyonun ve hızlı iletişimin sağlanması amacıyla personel belirlenmiştir.</t>
  </si>
  <si>
    <t xml:space="preserve">Sıtma eliminasyon programı kapsamında İlimizde jit alanları tespit edilmiş olup, biyosidal ürün uygulama çalışmaları yapılmaktadır. </t>
  </si>
  <si>
    <t>Kuraklık izleme ile ilgili 1 proje tamamlanmış, bir proje de devam etmektedir. İki farklı kuraklık indisi (Palmer Kuraklık Şiddet İndisi ve Standartlaştırılmış yağış İndisi) kullanılarak aylık olarak kuraklık izleme yapılabilmektedir. Kuraklık tahmini ve erken uyarı sistemleri konusunda yapay zeka teknikleri kullanılarak kuraklık tahmin etme çalışmaları devam etmektedir.</t>
  </si>
  <si>
    <t>Proje çalışmaları planlanmaktadr.</t>
  </si>
  <si>
    <t>Görevli ekiplerce kaçak yapı 
tespitlerinin yapılması ve yapının 
durdurulması için prosedürlerin uygulanması
sürekli arazi çalışmaları yapılmsı.</t>
  </si>
  <si>
    <t>D.S.İ. 112. Şube Müdürlüğü ile Bağlıca Deresi Hattında çalışmalara başlanılmıştır.</t>
  </si>
  <si>
    <t>İtfaiye Müdürlüğü tarafından Kırklareli Belediye Başknlığı Gönüllü itfaiyecilik Yönergesi çıkarılmıştır.</t>
  </si>
  <si>
    <t>Kurum içerisinde gerekli görevlendirmeler yapılmış olup, diğer kurumlardan gelen yazılara istinaden çeşitli personeller periyodik olarak görevlendirilmektedir.</t>
  </si>
  <si>
    <t>Afete maruz bölgeler bulunmamaktdır. Herhangi bir yerleşim yoktur.</t>
  </si>
  <si>
    <t>Dere yataklarında kontrolsüz yapılaşma bulunmamaktadır.</t>
  </si>
  <si>
    <t>İlçe genelinde suyun akış ve toplandığı noktalar periyodik olarak temizlenmektedir.</t>
  </si>
  <si>
    <t>İlçenin kanalizasyon hattı yenilenmiştir. Dere içerisinden geçen kanalizasyon hattı bulunmamaktadır.</t>
  </si>
  <si>
    <t>Kent genelinde kaldırım, park ve bahçelere su geçiren malzemeler seçilmemiştir. Ancak imalat yapılırken gereken eğim verilmiş olup, su birikmesi önlenmiştir.</t>
  </si>
  <si>
    <t>Uygulama imar planı içerisinde yapılmıştır.</t>
  </si>
  <si>
    <t>İçme suyu depomuzdaki sudan İl Sağlık Müdürlüğü tarafından periyodik olarak numune alınmaktadır. Sonuçlar takip edilmektedir.</t>
  </si>
  <si>
    <t>İçme suyu projesi</t>
  </si>
  <si>
    <t>Malzeme tedariği planlanmakta</t>
  </si>
  <si>
    <t>Arıtmanın tamamlanması beklenmekte</t>
  </si>
  <si>
    <t xml:space="preserve">Su hatlarının yenilenmesi yeni kuyular açılması planlanmakta </t>
  </si>
  <si>
    <t>Yağmur kanalları yapılması planlanmakta</t>
  </si>
  <si>
    <t>Destekleyici kurumlarla yazışmalar devam etmekte olup, ortak bir çalışma yürütülecektir.</t>
  </si>
  <si>
    <t xml:space="preserve">NOT: bahse konu iş ve işlemlerin Orman alanlarında Orman İdaresi ve DSİ tarafından; diğer alanlarda ise DSİ ve İlgili Kurum/ kuruluş tarafından yürütülmesi gerekmektedir.  </t>
  </si>
  <si>
    <t>Şube sorumluluk sahasındaki ormanlık alanlardaki yollarda (B42) Yangın Tehlikesi Levhası mevcuttur ve takibi yapılmaktadır. Ayrıca ilave olarak ihtiyaç görülen kesimlere konulmak üzere Bölge Müdürlüğü’nden talep edilmiştir.</t>
  </si>
  <si>
    <t>Tesislerin özellikleri belirlenmiş olup, kayıtları İdaremiz Coğrafi Bilgi Sistemi üzerinde güncel olarak kayıt altına alınmaktadır. Düzenli denetim İl Sağlık Müdürlüğü tarafından gerçekleştirilmektedir.</t>
  </si>
  <si>
    <t>Derin kuyu terfi merkezlerinde su kaybımız bulunmamaktdır.</t>
  </si>
  <si>
    <t>Varsa 2023 Yatırım Programında Yer Alan Yatırım Projesinin Adı</t>
  </si>
  <si>
    <t>Tüm kamu kurum ve kuruluşları ile yazışmalar yapılarak bilgilendirme dokümanları paylaşılmış ve binalardaki yapısal olmayan araç ve gereçlerin sabitlenmesine yönelik çalışmalar başlatılmıştır. Kurumlardan yüzde 50 geri dönüş alınmıştır. Dönüşler devam etmektedir.</t>
  </si>
  <si>
    <t>Merkez, Babaeski, Demirköy, Kofçaz, Lüleburgaz, Pınarhisar ve Vize'de ……………….. Bakanlığı'nca rezerv alanlar belirlenmiştir.</t>
  </si>
  <si>
    <t>64 Kişiden oluşan toplam 32 ekip tarfından 1.660 adet kamu binasının 140 gün içerisinde KAYES'e veri girişi yapılmıştır.</t>
  </si>
  <si>
    <t>Çalışmalar yürütülmektedir.</t>
  </si>
  <si>
    <t xml:space="preserve">Destekleyici kurumlarla yazışmalar yapılmış olup, kanalizasyon ve yağmur sularının ayrıldığı, Çakıllı Belediyesi tarafından su kayıp ve kaçaklarının minimuma indirilmesi için çalışıldığı belirtilmiştir. Tarım İl Müdürlüğü ve Meteoroloji Müdürlüğü tarafından yapılacak çalışmalar belirtilmiştir. </t>
  </si>
  <si>
    <t xml:space="preserve">Kuraklıklarla mücadele en önemli araçlardan birisi yağmur suyu hasadı yöntemleridir. Yağmur suyu hasadı derelerin önüne barajlar kurulması değil, çifçilerin iyi tarım uygulamaları dahil suyu toprağa sızdıracak çalışmalar yapmasıdır. Suyun konutlara taşınması sırasındaki kaçaklar da kuraklıkların şidddetli hissedilmesine yol açmaktadır. Yenilebilir Enerji kaynaklarına hız verilerek güneş enerji santrelleri kurulmalıdır.  Destekleyici kurum ve kuruluşlardan Belediyeler imkanları ölçüsünde yatırımlarına devam edecektir. </t>
  </si>
  <si>
    <t>Maden sahaları rehabilitasyonu konusunda maden ruhsat süresi biten ve/veya iptal/terk olan maden sahalarının tespiti hakkında İl Özel İdare ile yazışmalar devam etmektedir.  Destekleyici kurumlarla yazışmalar devam etmekte olup ortak bir çalışma yürütülecektir.</t>
  </si>
  <si>
    <t xml:space="preserve">Orman alanlarında Orman İdaresi tarafından yapılmaktadır. Konu Orman İdaresinin görev sorumluluğu ve uhdesindedir. Demirköy Orman İşletme Müdürlüğü tarafından sorumluluk sahasında kalan 2 sahada izin başvuruları olumlu sonuçlanmadığı için herhangi bir rehabilitasyon çalışmasına gerek yoktur.  bilgisi verilmiştir. </t>
  </si>
  <si>
    <t>Ormanlık bölgelerden geçen enerji nakil ve iletim hatlarının, orman yangınları açısından kontrol edilmesi periyodik bakımlarının yapılması ilkbahar ve sonbahar olmak üzere iki defa yapılmaktadır. 20. Bölge Hat Bakım Ekipleri tarafından gerekli çalışmalar yapılmaktadır.</t>
  </si>
  <si>
    <t>20. Bölge Hat Bakım Ekipleri tarafından gerekli çalışmalar yapılmaktadır.</t>
  </si>
  <si>
    <t xml:space="preserve">TEİAŞ ve ODTÜ ortak çalışması Enerji İletim Hatlarının Risk Projesi kapsamında tüm Enerji İletim Hatlarının ve Trafo Merkezlerinin listeleri çıkartılmış sahada çalışmalar başlamıştır. </t>
  </si>
  <si>
    <t>Enerji İletim Hatlarının Risk Projesi</t>
  </si>
  <si>
    <t xml:space="preserve">Temel afet bilinci ve afet farkındalık eğitimleri" kapsamına Zorunlu Deprem Sigortası konusu da eklenmiş olup, vatandaşlara ZDS hakkında gerekli bilgiler verilmektedir. Ayrıca bu kapsamda ilgili kuruluşla iletişime geçilmiş olup, ilimizde de tanıtım ve sigortalama süreçleriyle ilgili çalışmalara hız verilmesi talep edilmiştir. </t>
  </si>
  <si>
    <t>Müdürlüğümüze bağlı resmi ve özel tüm okul ve kurumlarda; Sivil Savunma Planı, Sabotajlara karşı korunma Planı, Yangın İç Düzenlemesi planları yapılmakta, 01-07 Mart Deprem Haftası, 13 Ekim Dünya Afet Zararlarını Azaltma Günü, 28 Şubat Sivil Savunma Gününü içine alan haftalarda tatbikatlar yapılmaktadır. Bu tatbikatlarda tahliye, üst katlara Sığınma, kilitlenme prosedürleri uygulanmaktadır.</t>
  </si>
  <si>
    <t xml:space="preserve">
Başta Sel olmak üzere tüm afet türlerini kapsayan Okul Afet Acil Durum Planı taslağı hazırlıklanmıştır. İl Afet ve Acil Durum Müdürlüğü yetkili personeli incelemektedir.
</t>
  </si>
  <si>
    <t xml:space="preserve">İl Afet ve Acil Durum Müdürlüğü koordinesinde Tarım İl Müdürlüğü ile Merkez ve İlçelerimizde her yıl 10'ar okula kuraklık hakkında eğitim verilmesi planmıştır. Ancak ülkemizde yaşanan deprem nedeniyle eğitimler başlatılamamıştır. </t>
  </si>
  <si>
    <t>Düzenli olarak sistem (MAKS) tarafından yapılmaktadır.</t>
  </si>
  <si>
    <t>Müdürlük çalışmaları kapsamında ve talep
halinde yapılmaktadır. Araç ve iş makinesi
envanteri eskimiştir.</t>
  </si>
  <si>
    <t>Yeni armatürlerin içinde tasarruf için perlatörler mevcuttur. Su tasarrufunun özendirilmesi için saha çalışması yapılarak vatandaş bilgilendirmesi yapılmıştır.</t>
  </si>
  <si>
    <t>Kırklareli Su Şebekesi Projesinin Çizilmesi Projesi</t>
  </si>
  <si>
    <t>2002 yılında İmar Planı revizyonu çalışmaları kapsamında İlbank tarafından İmar planı yapılırken hazırlanan jeolojik ve jeoteknik rapor ve açıklamaları mevcuttur.</t>
  </si>
  <si>
    <t>Kanalizasyon sistemi tamamlanmış olup yağmur suyu toplama sistemi yapılması için çalışmalar başlanacaktır.</t>
  </si>
  <si>
    <t>2017 yılında İlbank aracılığı ile yaptırılan kanalizasyon sistemimiz sorunsuz çalışmaktadır. Ayrıca yerleşim yerimizde Belediyemizce önceki yıllarda yapılan yağmur suyu toplama şebekemizde çalışmaktadır.  Tüm beldede yağmur suyu toplam sistemi yapılması için çalışmalar başlanacaktır.</t>
  </si>
  <si>
    <t>İsale hatları ve içme suyu şebekesinin akıllı sistemlerle (scada yöntemi)  yönetilmesinin sağlanmas için çalışmalar yapılmaktadır.</t>
  </si>
  <si>
    <t>Düzenli olarak yapılmaktadır.</t>
  </si>
  <si>
    <t>Çevre,şehircilik ve İklim Değişikliği İl Müdürlüğünden Yapı Kayıt Belgeli yapıların listesi temin edildi. Çalışma başlatıldı. Çalışmanın tamamlanması planlanmaktadır.</t>
  </si>
  <si>
    <t>Çevre,şehircilik ve İklim Değişikliği İl Müdürlüğünden Yapı Kayıt Belgeli yapıların listesi temin edildi. Çalışma başlatıldı. 2022 yılında 2 adet kaçak yapı mühürlenmiştir.</t>
  </si>
  <si>
    <t>29.12.2021 tarihinde meydana gelen sel felaketinden etkilenen ağır hasarlı bina (Yıldırım Mah.Ceylanlar Arkası Küme Evleri No:9/3 adresi 350 Ada 10 Parsel) için Belediyemizce Yıkım Ruhsatı düzenlenmiş olup aynı gün Çevre,şehircilik ve İklim Değişikliği İl Müdürlüğünce yıkımı gerçekleştirilmiştir.</t>
  </si>
  <si>
    <t>Belediyemizce çalışma başlatılmıştır. İlçemizin ayrıntılı yapı stoğunun çıkarılmasına yönelik çalışmalar devam etmektedir.</t>
  </si>
  <si>
    <t>Taşkın bölgeleri içinde kalan kritik hizmet tesisimiz bulunmamaktadır.</t>
  </si>
  <si>
    <t>Taşkın riski olan bölgelerde, konut amaçlı kullanılan bodrum kat, girişkat ve su basma kotu düşük olan yapıların envanter çalışmalarına başlanmıştır.</t>
  </si>
  <si>
    <t>Belediyemiz sorumluluğunda bulunan 1 adet taş köprünün Edirne Kültür Varlıkları Koruma Kurulu kararı ile gerekli restarasyon çalışmaları Kırklareli Valiliğince yapılması planlanmaktadır.</t>
  </si>
  <si>
    <t>DSİ 112. Şube Müdürlüğüyle görüşülüp ortak görüş alınmıştır. Ayrıca DSİ 112. Şube Müdürlüğü tarafından proje ihalesi yapılmıştır. DSİnin proje tamamlama işlemi beklenmektedit.</t>
  </si>
  <si>
    <t>Kilit parke taş çalışması yapılmıştır.</t>
  </si>
  <si>
    <t>Yönetmelikte bulunmaması nedeniyle yapılamamıştır.</t>
  </si>
  <si>
    <t>Rezerv alanımız bulunmamaktadır.</t>
  </si>
  <si>
    <t>Su tüketim miktarlarına göre farklı birim fiyatlandırmalar belirlenmiştir.</t>
  </si>
  <si>
    <t>2021 yılında yapımına başlanılan Kanalizasyon, Yağmursuyu ve İçmesuyu İnşaatı Yapım İşi ile kanalizasyon işi kapsamında kanalizasyon, atık bertaraf alanlarının kayıt altına alınması ve korumasının sağlanması yönünde çalışmalar yapılmaktadır.</t>
  </si>
  <si>
    <t>Vize Orman İşletme Müdürlüğü ile ortaklaşa 5 adet yangın uyarı levhası önemli noktalara yerleştirilmiştir.</t>
  </si>
  <si>
    <t>İl Yangın Eylem Planı yapılacaktır.</t>
  </si>
  <si>
    <t>Perlatör alım çalışmalarına başlanmıştır.</t>
  </si>
  <si>
    <t>Piyasa fiyat araştırma çalışması yapılmaktadır.</t>
  </si>
  <si>
    <t>Koordinasyon ve personel dağılımı çalışmalarına başlanılmıştır.</t>
  </si>
  <si>
    <t>Herhangi bir yatırım projesi bulunmamaktadır.</t>
  </si>
  <si>
    <t>Araç, ekipman ve malzeme tedariki peyder pey gerçekleştirilmektedir.</t>
  </si>
  <si>
    <t>D.S.İ. 112. Şube Müdürlüğüne, ilçe genelinde yer alan derelerde ıslah çalışmalarının  yapılması için müracaat yapılmıştır ve DSİ tarafından projelendirilme aşaması devam etmektedir. Ayrıca iiler bankasının altyapı projesi kapsamında kanalizasyon hattının deşarjı arıtma tesisine yönlendirilmiştir.</t>
  </si>
  <si>
    <t>Kırklareli il sınırları içerisinde 16 adet 
tescilli doğal sit alanı bulunmaktadır. Tescil süreci devam eden çalışmalar arasında Bakanlığımız (Tabiat Varlıklarını Koruma Genel Müdürlüğü) tarafından sürdürülen Kırklareli ili, Vize ilçesi, Kışlacık köyünde bulunan Panayır İskelesi , Vize İlçesi Soğucak Köyü,Demirköy İlçesi Balaban Köyü ve Mahya Dağı ile Merkez ilçe, Çağlayık köyü civarı doğal sit alanı çalışması bulunmaktadır. Ayrıca İl Müdürlüğümüzce yeni doğal sit ve korunan alan tespit çalışmaları devam etmektedir.</t>
  </si>
  <si>
    <t>Mevcut ÇDP'lerde gösterimleri bulunmakta olup ÇDP revizyon çalışmaları yapıldığında düzenleme çalışmaları yapılabilecektir.</t>
  </si>
  <si>
    <t xml:space="preserve">Kırklareli Merkez ve İlçelerine 19 adet Otomatik Meteoroloji Gözlem İstasyonu kurulmuş olup, Gözlem İstasyonlarının il genelini temsil ettiği ve yeterli olduğu değerlendirilmektedir. </t>
  </si>
  <si>
    <t xml:space="preserve"> 2023 yılında Atıl seraların üretime kazandırılması noktasında Bakanlığımızca 1.000.000,00TL, İl Özel İdaresince 500.000,00TL ve çiftçi katkısı olarak da 500.000,00TL olmak üzere toplam 2.000.000,00TL ödeneği ile il genelinde 343 sera yetiştiricisinin seralarıının düzenlenmesi ve malçlama ile birlikte suyun tasarruflu kullanılması sağlanması noktasında; Müdürlüğümüz Koordinatörlüğünde ve mali işlemleri Kırklareli İl Özel İdaresi tarafından olmak üzere Kırklareli İl Genel Meclisinin 03.05.2023 Tarih ve 209 Sayılı Kararı gereği 106 çiftçiye ait 269 serada 62.768,25 m2 sera alanı ile  143.441,40 m2 örtü naylonu alanı dağıtımı yapıldı..Yine İl Özel İdare projesi olarak Vize ilçesinde de bir kadın üreticiye sera kurulumu gerçekleştirildi.</t>
  </si>
  <si>
    <t>Görevli ekiplerce kaçak hafriyat dökümünün 
engellenmesi ve dere içlerine atık
 malzemelerin atılmasının engellenmesi</t>
  </si>
  <si>
    <t>İhtiyaç halinde yapılmaktadır.</t>
  </si>
  <si>
    <t>Yenileme çalışmaları yapılmaktadır.</t>
  </si>
  <si>
    <t>Bakım, onarım ve yenileme çalışmaları yapılmaktadır.</t>
  </si>
  <si>
    <t xml:space="preserve">Kırklareli AFAD ile Gerekli yazışmalar  yapılmakta olup, Fen İşleri Müdürlüğü ,Özel Kalem Müdürlüğü ve
İmar ve Şehircilik Müdürlüğü ile ortak bir çalışmayla alanların düzenlenmesi ve tanıtılması çalışmalarına başlanacaktır.
</t>
  </si>
  <si>
    <t>Müdürlüğümüz (Fen İşleri) sorumluluk sahasında gerekli çalışmalar yapılmaktadır.</t>
  </si>
  <si>
    <t>Tüm araç, iş makinesi, ekipman ve
personel envanteri güncel şekilde
tutulmaktadır. Taşkın anında müdahale
kapsamındaaraç, iş makinesi ve personel
desteği sağlanmaktadır.</t>
  </si>
  <si>
    <t>Su fiyatlandırmasında yaz ve kış aylarında farklı fiyat tarifesi bulunmamakta olup, kademeli su fiyat tarifesi uygulanmaktadır.</t>
  </si>
  <si>
    <t>Çalışmalar yapılmakta ve yapılmaya devam etmektedir.</t>
  </si>
  <si>
    <t>Gönüllü itfaiyecilik ile ilgili müracatın bulunmaması.</t>
  </si>
  <si>
    <t>Rezerv alanlar belirlenmediğinden; konuyla ilgili herhangi bir çalışma yapılmamıştır.</t>
  </si>
  <si>
    <t>Terfi istasyonunda çalışan motor sayısıyla orantılı olarak su basılması için giriş hattına aktüatörlü vana ve su seviye sensörü takılması gerekmektedir.</t>
  </si>
  <si>
    <t xml:space="preserve">Kırklareli Belediye sınırları içerisinde atıksular İleri Biyolojik Atıksu Arıtma Tesisine ulaşmaktadır. Geri dönüştürülebilir atıklar için Birinci Sınıf Atık Getirme Merkezi henüz faaliyte girmemiştir. Ancak İnşaatı devam etmektedir. Evsel nitelikli atıklar düzenli depolama alanı olan KIRKKAB'a götürülmektedir. Hafriyat atıkları için Koyunbaba mevki 3559 parseldeki ruhsatlı hafriyat sahasına atıkların yönlendirilmesi yapılmaktadır
</t>
  </si>
  <si>
    <t>Mevcut su depoları, su şebeke sistemi, kuyular ve mahalle çeşmeleri kayıt altına alınmış olup, düzenli aralıklarla denetimleri yapılmaktadır.</t>
  </si>
  <si>
    <t>Balaban deponun yenilenmesi, mevcut depolara ilave yapılarak büyütülmesi, 2 adet yeni su kuyusunun açılması.</t>
  </si>
  <si>
    <t>Yeterli maddi kaynak aktarımı.</t>
  </si>
  <si>
    <t>Belirlenen su kaynaklarının koordinatları tespit edilmiş ve kayıt altına alınmıştır.</t>
  </si>
  <si>
    <t>Müdürlük çalışmaları kapsamında gerekli çalışmalar yapılmaktadır.</t>
  </si>
  <si>
    <t>İller Bankası marifetiyle Kırklareli Su Şebekesi Projesinin Çizilmesi için başvurular yapılmıştır. Yapılacak projede SCADA sisteminin uygulanması planlanmaktadır.</t>
  </si>
  <si>
    <t>Mmaaliyetlerin yüksek oluşu nedeni ile bir çalışma yapılmamıştır.</t>
  </si>
  <si>
    <t>Beldemizin tamamı kanalizasyon bağlı olup evsel atıklar atıksu arıtma tesisinde  toplanmaktadır. Katı Atıklar KIRKAB a taşınmaktadır.</t>
  </si>
  <si>
    <t>Beldemizde iki adet su kuyumuz bulunmaktadır.Bakımı ve temizliği yapılmaktadır.</t>
  </si>
  <si>
    <t>SUKAP Projesi kapsamında İller Bankası A.Ş. İle ortak finansman sağlanarak yapılmaktadır. İşin adı; İğneada (KIRKLARELİ) İçmesuyu ve İçmesuyu Paket Arıtma Tesisi İnşaatı Yapım İşi'dir. Palabıyık Deresinden İğneada Belediyesi Su deposuna kadar olan 19 km izale hattı, su deposu revizyonu ve içme su arıtma tesisi yapımını kapsamaktadır. 11.648.000,00 TL bedel ile HAYSU İNŞAAT SANAYİ VE TİCARET ANONİM ŞİRKETİ tarafından yapılmaktadır..</t>
  </si>
  <si>
    <t>Meydana gelen selden dolayı su hattımızda arızalar ve kopmalar meydana geldiğinden ve bütçe sıkıntısı dolayısı su hattımız yenilenemediğinden içmeye suyu su alam yapımız ve hattımız çalışmamaktadır.</t>
  </si>
  <si>
    <t>D.S.İ. 112. Şube Müdürlüğüne, ilçe genelinde yer alan derelerde ıslah çalışmalarının  yapılması için müracaat yapılmıştır ve gerekli çalışmalar sahada devam etmektedir.</t>
  </si>
  <si>
    <t>2021 yılında yapımına başlanılan Kanalizasyon, Yağmursuyu ve İçmesuyu İnşaatı Yapım İşi kapsamında yağmursuyu ızgara imalatı uygulaması tamamlanmış olup üstyapı sonrası ihtiyaç olduğu tespit edilen yerlerde saha ekibimiz gerekli müdaheleyi yaparak ızgara çalışmalarına devam etmektedir.</t>
  </si>
  <si>
    <t xml:space="preserve">Pınarhisar (Kırklareli)Kanalizasyon, Yağmursuyu ve İçmesuyu İnşaatı Yapım İşi  geçici kabul sürecindedir. </t>
  </si>
  <si>
    <t>Mevcut sel suyu tahliye kanalları sanat yapılarının ıslah ve güçlendirilme çalışmaları devam etmektedir. 2021 yılında yapımına başlanılan Kanalizasyon, Yağmursuyu ve İçmesuyu İnşaatı Yapım İşi kapsamında mazgal ve rögarların yeniden yapılandırılmasına başlanmıştır. İhtiyaca binaen altyapı birimi gerekli imalatları yapmaktadır.</t>
  </si>
  <si>
    <t>Toplanma alanı olarak tespit edilen alanlar bir afet anında kullanılabilecek şekile getirilmiştir ve  halkın tüm kesimlerine bu alanların tanıtılması ve erişilebilirliğin gösterilmesinin sağlanmıştır. Projeksiyon nüfus için yeterli olup olmadığı konusunda hesaplamalar yapılarak yeterli alan olmaması tespit edilirse yeni toplanma alanları belirlenecektir.</t>
  </si>
  <si>
    <t>%80 seviyesine ulaşmıştır.</t>
  </si>
  <si>
    <t>2021 yılında yapımına başlanılan Kanalizasyon, Yağmursuyu ve İçmesuyu İnşaatı Yapım İşi tamamlanmasına müteakip alt yapıya ait tüm işletme projeleri tarafımızda bulunmaktadır.</t>
  </si>
  <si>
    <t>2021 yılı proje kapsamında İlçe genelinde Jeolojik ve Jeoteknik Etüt Çalışmaları tamamlandı. Çevre Şehicilik ve İklim Değişikliği Bakanlığı tarafından rezerv alan belirlenmiş olup plan sınırımız dışında kalmaktadır. Rezerv alan taslak planı hazırlanacak.</t>
  </si>
  <si>
    <t>Pınarhisar (Kırklareli)Kanalizasyon, Yağmursuyu ve İçmesuyu İnşaatı Yapım İşi kapsamında 4000 m3 lük su depolarının inşaası tamamlanmıştır.</t>
  </si>
  <si>
    <t>2021 yılında yapımına başlanılan Kanalizasyon, Yağmursuyu ve İçmesuyu İnşaatı Yapım İşi kapsamında yağmursuyu ve kanalizasyon hatları birbirinden ayrı çalıştırılacak ve gerekli görülen hatların yenilenmesi belediyemiz ekiplerince sağlanmaktadır.</t>
  </si>
  <si>
    <t>2021 yılında yapımına başlanılan Kanalizasyon, Yağmursuyu ve İçmesuyu İnşaatı Yapım İşi kapsamında içme suyu şebekesinin scada yöntemi ile kontrolü sağlanmaktadır.</t>
  </si>
  <si>
    <t>Lütfen yeni sütun ve satır eklemeyiniz. Tablonun şeklini bozmayınız. Sadece kuruluşunuzla ilgili satırlardaki (yatay) K, L, M, N ve O sütunlarındaki (dikey) hücreleri doldurunuz.</t>
  </si>
  <si>
    <t>Tüm kamu kurum ve kuruluşları ile ortak çalışma yürütülmektedir.Afet etüdleri kapsamında kurumlara yazı yazılmış olup il bazında kurum ve kuruluşlara ait yapıların deprem dayanım bilgileri oluşturulmaktadır.</t>
  </si>
  <si>
    <t>GENEL BÜTÇE PROJELERİ</t>
  </si>
  <si>
    <t>2022 Ocak aynında meydana gelen doğal afet (sel-fırtına) ve yangınlarda Lüleburgaz-Pınarhisar ve Vize ilçelerinde hayvan ölümleri meydana gelmiş, zararları kayıt altına alınarak yetiştiricilerimizin mağduriyetlerinin giderilmesi noktasında TAGEM'e bildirilmiştir.2023 Yılının ilk altı ayında konu ile ilgili 12 toplantı gerçekleştirilmiş toplantılara 124 yetiştirici katılım sağlamıştır. 2023 yılının III.dönemi içerisinde 5 köyde 47 çiftçi katılımında çiftçi toplantısı düzenlend. 2024 yılı I.dönem itibariyle konu le ilgili 2  toplantı düzenlenmiş toplantılara 26 (ikisi kadın üretici) katılım sağlamıştır.</t>
  </si>
  <si>
    <t>TARSİM ile ilgili 9 çiftçi toplantısı gerçekleştirilmiş,toplantılara 76 üretici-yetiştirici çiftçi katılımı sağlanmıştır.                                                      2024 Yılı I.Döneminde İlimiz genelindeki köylerde toplamda 9 toplantı yapılmış olup toplantılara 106 üretici-yetiştirici katılmıştır.</t>
  </si>
  <si>
    <t>18.8.2012 tarih ve 28388 sayılı Resmi Gazetede yayınlanarak yürürlüğe giren "Tarımsal Kuraklık Yönetiminin Görevleri ve Çalışma Usul ve Esaslarında Dair Yönetmeliği ve "Kuraklık İşletme Talimatına" istinaden ilimizde sürdürülen Tarımsal Kuraklık il Yönetimi Komisyonu toplantısı çerçevesinde olmak üzere; Konu ile ilgili 24 .01.2022 günü Müdürlüğümüz toplantı salonunda Vali Yardımcısı Mehmet KILIÇ başkanlığında  toplanılmış ve alınan  kararlar kayıt altına alınarak TAGEM'e gönderilmiştir.İkinci toplantı Vali Yardımcısı Yusuf GÜLER Başkanlığında 27 Aralık 2022 tarihindeı yapılmış kararları TAGEM'e gönderilmiştir. 2023 Yılınn ilk toplantısı Vali Yardımcısı Yusuf GÜLER Başkanlığında 14.6.2023 tarihinde yapılmış kararlar TAGEM'e gönderilmiştir. 2023 yılıının son toplantısı 09 Kasım 2023 günü Vali Yardımcıs Sayın Dr. Hasan TANRISEVEN Başkanlığındayapılmış kararları TAGEM'e gönderilmiştirTarımsal Kuraklık çalışmaları kapsamında; 2024 yılı Idönem itibariyle Bakanlığımız Tarım Reformu Genel Müdürlüğü İklim Değişikliğine Uyum Grubu koordinasyonunda ilimiz merkez ve ilçelerinde en fazla ekilişi gerçekleştirilen 5 farklı ürüne ait fenolojik gözlem ve ürün gelişimi ile ilgili her ay kontroller yapılmakta ve aylık raporları Bakanlığımıza gönderilmektedir AB Projesi olan "Trakya Bölgesinde İklim Değişimine Adaptasyon için Nötr Arazi Bozunumu (İklim Trak) projesi" çerçevesindeTekirdağ namık kemal üniversitesi Rektörlüğü bünyesinde 3 (üç) adet toplantıya Kurumumuz olarak katılım sağlandı.Toplantılarda Kurumumuz görüşleri aktarıldı.Önümüzdeki süreçte gerek kurumumuz personeline ve gerekse kırsaldaki çiftçilere eğitimler verilecek ve çalıştaylar düzenlenecektir.</t>
  </si>
  <si>
    <t>2024 I.dönem itibariyle Merkez ilçe İlk Öğretim Okullarından 5 okuldaki 410 ilköğretim öğrencisine suyun verimli kullanılmasına yönelik bilgilendirme yapıldı Eğitimde yapılan sunum ile Dünya'daki KURAKLIK ve buna bağlı su miktarı, suyun kullanıldığı alanlar ve hanelerde suyun verimli kullanılmasına yönelik uygulanabilecek yöntemlere ilişkin konular eğlenceli bir şekilde öğrencilerimize aktarıldı. 2024 yılı ikinci döneminde aynı konu ile ilgili olmak üzere7 ilköğretim okulunda 567 öğrenciye bilgilendirmeler yapıldı.</t>
  </si>
  <si>
    <t>Mevzuat kapsamında kaçak yapılaşmaya izin verilmemektedir.Bununla birlikte afete maruz bölgemiz bulunmamaktadır.</t>
  </si>
  <si>
    <t>Sorun yoktur</t>
  </si>
  <si>
    <t>Dere yataklarındaki kontrolsüz yapılaşmaya
müsaade edilmememektedir.Revizyon imar planımız dahilinde uygun görüşler dikkate alınarak imar çalışmalarımız devam etmektedir.</t>
  </si>
  <si>
    <t>Atatürk mahallesinde 400 metre yağmur suyu yenileme çalışması belediyemizce yapılmıştır.Gerekli görülen yerlerdede yağmur suyu drenaj hattı çalışmaları yapılacaktır.</t>
  </si>
  <si>
    <t>Bakım ve temizlikleri yapılmaktadır.Güçlendirme İhtiyacı duyulan bölgelerin takibi yapılarak yeniden yapılandırılacaktır.</t>
  </si>
  <si>
    <t>Gazi Osman Paşa Mahallesi 921                      Hacı Hasan Mahallesi 710                                   Hamidiye Mahallesi 489                              Kurtuluş Mahallesi 766                               Atatürk Mahallesi 285                                 Cumhuriyet Mahallesi 700                                                 Dindoğru Mahallesi 448                              Fevzi Çakmak Mahallesi 412                                 Gazi Kemal Mahallesi 1298                             Toplam 6029 adet yapı mevcuttur.</t>
  </si>
  <si>
    <t>sorun yoktur</t>
  </si>
  <si>
    <t>Kurtuluş Mahallesi  260 nolu sok.262 nolu sok.Öğretmenler sokak Belediyeciler sokakta bulunan 8 adet bina,1 adet İlçe Sağlık Müdürlüğü binası,1 adet İlçe Vergi Dairesi Binası</t>
  </si>
  <si>
    <t>Kurtuluş Mahallesi 1 adet İlçe Sağlık Müdürlüğü binası,1 adet İlçe Vergi Dairesi Binası</t>
  </si>
  <si>
    <t>İmar mevzuatı gereği konut amaçla kullanılan bodrum katımız bulunmamakta olup,zemin katlar için parselin mevcut durumuna göre su basman kotuna karar verilmektedir.</t>
  </si>
  <si>
    <t>Dere yatağı üzerindeki köprü ve menfezler DSİ sorumluluğundadır.</t>
  </si>
  <si>
    <t>Düzenli olarak temizlenmektedir.Fen işleri Müdürlüğü ekipleri tarafından takibi yapılıp gerekli müdahaleler yapılacaktır.</t>
  </si>
  <si>
    <t>Öncelikli olarak Çöğürtlen Dere ıslah çalışmalarının tamamlanması gerekmektedir.Islah çalışmaları sonrası oluşacak dere kesintisine göre de mevcut kanalizasyon hatları deplese edilmelidir.</t>
  </si>
  <si>
    <t>Revizyon İmar planımız yapılmadan önce ilbank tarafından planımızın tamamı üzerinde jeolejik etüt raporları yapılmıştır.</t>
  </si>
  <si>
    <t>Bütçeye göre değerlendirilecektir.</t>
  </si>
  <si>
    <t>Kanalizasyon ve yağmursuyu hatları ayrıdır.Kanalizasyon hatlarımız atık su arıtma tesisine bağlıdır.</t>
  </si>
  <si>
    <t>Mevcut içme suyu şebekesi scada sistemiyle yönetilmektedir.Su işleri Müdürlüğü tarafından yönetimi sağlanmaktadır.</t>
  </si>
  <si>
    <t>Interregnext Akdeniz Hazasında Sınır Ötesi İşbirliği Programına Kayıp kaçakları tespit edecek SCADA sisteminin kurulması ve kayıpları önleyecek su depolarımızın bakımının yapılması için proje başvurunda bulunuldu.</t>
  </si>
  <si>
    <t>2019 yılında İsale hatları ve içme suyu şebekesinin akıllı sistemlerle (scada yöntemi)  yönetilmesi sağlanmıştır.</t>
  </si>
  <si>
    <t>GENEL BÜTÇE ve İL ÖZEL İDARESİ PROJELERİ</t>
  </si>
  <si>
    <t>2023 yılında Anız yangını ile ilgili 3 belde, 41 Köy ve 25 mahallede olmak üzere 66 yerleşim biriminde dikkati çekecek şekilde 250 adet Sirküler Mektup dağıtıldı. 2024 Yılının I.döneminde Anız Yangınlarının önlenmesi ve Anızların yakılmaması ile ilgili Merkez ilçe 3 belde, 41 Köy ve 25 mahalleye olmak üzere 66 yerleşim birimine ulaşılarak konuya dikkati çekecek şekilde toplam 200 adet Sirküler Mektup dağıtıldı.Konu ile ilgili Kırklareli Valiliği Tebliği yayınlandı ve tüm ilçe-belde ve köylerine ulaştırıldı.</t>
  </si>
  <si>
    <t xml:space="preserve">Anız yangınlarının engellenmesi ve bu doğrultuda çevre bilinci farkındalığı yaratmak amacıyla Müdürlüğümüz ve İl Milli Eğitim Müdürlüğü ile işbirliği yapılarak merkez ilçeye bağlı köy ve beldeler ile taşımalı eğitim yapılan okullarda öğrenim gören çiftçilik ile iştigal eden ailelerin ve gelecekte potansiyel çiftçi olabilecek ortaokul öğrencilerine yönelik 06-09 Haziran 2022 tarihlerinde Müdürlüğümüz elemanlarınca anız yangınları konusunda eğitimler verilmiştir.Eğitimlere yaklaşık 200 öğrenci katılım gösterdi..2023 yılı III. döneminde 2 köyde 22 çiftçi katılımında çiftçi toplantısı düzenlendi </t>
  </si>
  <si>
    <t xml:space="preserve">Bakanlığımız Eğitim ve Yayın Dairesince 2022 ve 2023 yıllarında  planlanan "Tarımda Tasarruflu Su Kullanılması" eğitimleri ile ilgili olmak üzere 2022 yılında ilimiz çerçevesinde 14 çiftçi toplantısı düzenlenmiş toplantılara 255 çiftçi katılım sağlamış olup konu ile ilgili Lüleburga ilçemizde 1 adet panel gerçekleştirilmiş panele 60 yetiştirici-üretici katılmıştır.Konu ile ilgili 2023 yılının I. ve II döneminde  9 toplantı gerçekleştirilmiş toplantılara 194 çiftçi katılım sağlamıştır.2023 yılının III.dönemi içerisinde 4 toplantı gerçekleşmiş toplantıya 69 çiftçi katılım sağlamıştır.2023 Yılının IV.döneminde 3 toplantı düzenlenmiş toplantılara toplam 44 çiftçi katılım sağlamıştır. Babaeski ilçemizde konu ile ilgili 1 adet panel gerçekleştirilmiş olup panele 52 çiftçi katılım sağlamıştır. 2024 Yılı I. döneminde  itibariyle konu ile ilgili 1 toplantı gerçekleştirilmiş toplanttıya 14 çiftçi katılım sağlamıştır. </t>
  </si>
  <si>
    <t xml:space="preserve">Müdürlük olarak Meralarımız her yıl olmak üzere 20 Nisan ile 19 Ekim tarihlerinde otlatmaya açııp 20 Ekim ile  19 Nisan aralığında otlatmaya kapatılmakta, takibi yapılmaktadır.2023 Yılında olmak üzere;Mera Islahı ve Amenajman Projeleri kapsamında Merkez İlçe Ahmetçe Köyü- Lüleburgaz İlçesi Ovacık Köyü mera alanlarının 1.500 da kısmında gübreleme uygulaması yapılmıştır. Proje kapsamında Ahmetçe Köyü  ve Ovacık mera alanlarına 27.500 kg 20.20.0 kompoze gübresi  uygulamaları üreticiler, köy muhtarı  Çayır Mera ve Yem Bitkileri Şube Müdürlüğü teknik personellerin katılımları ile gerçekleştirilmiştir.Konu ile ilgili hayvan yetiştiricilerine yönelik 11 yetiştiricinin katıldığı 2 toplantı düzenlenmiştir. 2024 Yılı II.döneminde konu ile ilgili 17 çiftçinin katıldığı 2 toplantı gerçekleştirildi.
</t>
  </si>
  <si>
    <t>İRAP İzleme Raporu, 31 Aralık 2024</t>
  </si>
  <si>
    <r>
      <t>Kurumumuz eğitmenlerinin kamu kurumlarına gidilerek, kamu personeline yüz yüze eğitimler verilmektedir.</t>
    </r>
    <r>
      <rPr>
        <b/>
        <sz val="6"/>
        <color theme="1"/>
        <rFont val="Tahoma"/>
        <family val="2"/>
        <charset val="162"/>
      </rPr>
      <t xml:space="preserve"> 2024 yılının 2. yarısında Mülki İdare Amirlerine, muhtarlara ve yerel yöneticelere afet bilinci ve farkındalik eğitimi verilmemiştir. </t>
    </r>
    <r>
      <rPr>
        <sz val="6"/>
        <color theme="1"/>
        <rFont val="Tahoma"/>
        <family val="2"/>
        <charset val="162"/>
      </rPr>
      <t xml:space="preserve">
</t>
    </r>
  </si>
  <si>
    <r>
      <t xml:space="preserve">Afet Eğitim Yılı kapsamında; İlimizdeki mülki idare amirlerine ve kamu personellerine gerekli eğitimler verilmiştir. </t>
    </r>
    <r>
      <rPr>
        <b/>
        <sz val="6"/>
        <color theme="1"/>
        <rFont val="Tahoma"/>
        <family val="2"/>
        <charset val="162"/>
      </rPr>
      <t xml:space="preserve">2024 yılının 2. yarısında; Kırklareli Huzurevi Yaşlı Bakım ve Rehabilitasyon Merkezi, Lüleburgaz Gençlik Merkezi, Lüleburgaz Ramazan Yaman Huzurevi Yaşlı Bakım ve Rehabilitasyon Merkezi, Babaeski Gençlik Merkezi, Kırklareli Merkez Çocuk Evleri, Kırklareli Kadın Konuk Evi, İl Sağlık Müdürlüğü çalışanlarına ve konuklaına afet bilinci ve farkındalik eğitimleri verilmiştir. </t>
    </r>
    <r>
      <rPr>
        <sz val="6"/>
        <color theme="1"/>
        <rFont val="Tahoma"/>
        <family val="2"/>
        <charset val="162"/>
      </rPr>
      <t xml:space="preserve">
</t>
    </r>
  </si>
  <si>
    <r>
      <t xml:space="preserve">Okullarda bulunan Afete Hazırlık Kulüplerine gidilerek Afad gönüllüsü olmak isteyen öğrenciler tespit edilmiş ve gönüllü olmak isteyen kişilere gerekli eğitimler verilmiştir. 
</t>
    </r>
    <r>
      <rPr>
        <b/>
        <sz val="6"/>
        <color theme="1"/>
        <rFont val="Tahoma"/>
        <family val="2"/>
        <charset val="162"/>
      </rPr>
      <t xml:space="preserve">İlimizde; 2024 yılı sonu itibariyle 142 kişilik Afad Destek Gönüllüsü oluşturulması hedeflenmiştir. Bu hedef doğrultusunda; gönüllü vatandaşlarımıza ve sivil toplum kuruluşlarımıza  "hafif arama-kurtarma" eğitimi, "insani yardım ve psikososyal yardım" eğitimi, " yangın"  eğitimi, "ilkyardım"  eğitimi verilmiş olup, bütün eğitimleri tamamlayarak Afad Destek Gönüllüsü olmaya hak kazanan gönüllülerimize sertifika verilmesi işlemleri devam etmektedir.  2024 yılı sonu itibariyle Destek AFAD Gönüllü Sayımız 162 kişiye ulaşmış olup, sertifika ve kimliklşendirme işlemleri devam etmektedir. Bu kapsamda en sok M.E.B. K.U.B. personeline depremde arama kurtarma eğitimleri verilmiştir. </t>
    </r>
    <r>
      <rPr>
        <sz val="6"/>
        <color theme="1"/>
        <rFont val="Tahoma"/>
        <family val="2"/>
        <charset val="162"/>
      </rPr>
      <t xml:space="preserve">                                                          
İlimizde Müdürlüğümüz eğitmenlerince düzenlenen afet farkındalık eğitimlerinde Afad Gönüllülüğüne ilişkin konular da eğitim içeriğine dahil edilmiştir. Bu doğrultuda afişleme ve broşür dağıtma çalışmaları devam etmektedir. "
</t>
    </r>
  </si>
  <si>
    <t xml:space="preserve">03 Ağustos 2002 Çarşamba günü "sel/taşkın" afetine yönelik tatbikatı yapılmıştır. 
12 Eylül 2022 Pazartesi günü Edirne ilinde "sel/taşkın" afetine yönelik saha tatbikatı yapılmıştır.  27 Eylül 2022 tarihinde Sel/Taşkın Tehlikesi Müdahale Planları Saha tatbikatı 279 personel ve 76 araç ile icra edilmiştir. Temel düzey tüm afet grupları söz konusu tatbikata iştirak etmişlerdir. Eylem doğrultusunda tatbikatların icra edilmesine devam edilecektir. 2024 yılımın 2. yarısında Lüleburgaz İlçesinde Deprem konulu masabaşı ve saha tatbikatı icra edilmiş olup, sel / taşkın afeti özelinde tatbikat icra edilmemiştir. Ancak TAMP -  Kırklareli kapsamında 2025 yılı içerisinde sel / taşkın afeti kapsamında masabaşı uzantılı saha tatbikatı icra edilecektir. Ayrıca; sel taşkın afetlerine yönelik kapasite geliştirme ve standart operasyon prosedürleri belirlenmesi  yönünde karadeniz Sınır Ötesi İşbirliği ve İPA Bulgaristan Sınır Ötesi İşbirliği kapsamında projeler hazırlanmış ve proje başvuruları yapılmıştır. Sonuçların açıklanması beklenmektedir.
</t>
  </si>
  <si>
    <r>
      <rPr>
        <b/>
        <sz val="6"/>
        <color theme="1"/>
        <rFont val="Tahoma"/>
        <family val="2"/>
        <charset val="162"/>
      </rPr>
      <t>2024 yılının 2. yarısında okullara yönelik 10 adet eğitim gerçekleştirilmiştir.</t>
    </r>
    <r>
      <rPr>
        <sz val="6"/>
        <color theme="1"/>
        <rFont val="Tahoma"/>
        <family val="2"/>
        <charset val="162"/>
      </rPr>
      <t xml:space="preserve"> Daha önce de Afet Eğitim Yılı kapsamında okullarda ve halk eğitim merkezlerinde gerekli afet farkındalık eğitimleri verilmiştir. Söz konusu eğitimlere devam edilecektir.
</t>
    </r>
  </si>
  <si>
    <r>
      <rPr>
        <b/>
        <sz val="6"/>
        <color theme="1"/>
        <rFont val="Tahoma"/>
        <family val="2"/>
        <charset val="162"/>
      </rPr>
      <t>2024 yılının 2. yarısında, Lüleburgaz Gençlik Merkezi, ve Babaeski Gençlik Merkezlerinde temel afet bilinci ve farkındalik eğitimleri verilmiştir.</t>
    </r>
    <r>
      <rPr>
        <sz val="6"/>
        <color theme="1"/>
        <rFont val="Tahoma"/>
        <family val="2"/>
        <charset val="162"/>
      </rPr>
      <t xml:space="preserve"> BabaeskiAfet Eğitim Yılı kapsamında; halk eğitim merkezlerinde gerekli afet farkındalık eğitimleri verilmiştir. Söz konusu eğitimlere devam edilecektir.
</t>
    </r>
  </si>
  <si>
    <t>Turgutbey Köprüsü
Kavakdere Köprüsü
Kuzuçardağı Köprüsü yapımı tamamlanmıştır.
Alacaoğlu-2 Köprüsü yapım aşamasındadır.
Kumrular Köprüsü
Büyükmandıra-2 Köprülerinin uygulama projeleri hazırlama süreci devam etmektedir.</t>
  </si>
  <si>
    <t>İl Özel İdare sorumluluğundaki ulaşım hatları ve köprü geçiş yapıları güncel debilere göre revize edilmesi ve gerekli güçlendirme/yenileme çalışmaların yapılması.</t>
  </si>
  <si>
    <t xml:space="preserve">Ağayeri ve Yeşilova Köprüsü için ödenek talep edilmiştir. Bütçe tertip edildiğinde yatırım programına alınacaktır. </t>
  </si>
  <si>
    <t>03.06.2022 tarihli ve 3748325 sayılı yazımız ile İl Afet ve Acil Durum Müdürlüğünden eyleme ilişkin çalışmalarımızda kullanılmak üzere İlimiz taşkın sahası içerisinde kalan bina adres bilgilerinin tarafımıza bildirilmesi talep edilmiştir.</t>
  </si>
  <si>
    <t>Geçen süre içerisinde eyleme ilişkin çalışmalarımızda kullanılmak üzere İlimiz taşkın sahası içerisinde kalan bina adres bilgileri tarafımıza ulaştırılamamıştır.</t>
  </si>
  <si>
    <t>Kadınkonukevi , Çocuk Evleri ve Huzurevlerinde olası bir deprem durumunda tahliye ve toplanma ile ilgili planlamalar, grup çalışmaları, eğitim ve tatbikatların sürekli hale getirilmesi amacıyla İl Afet ve Acil Durum Müdürlüğüyle gerekli çalışmaların gerçekleştirilmesine yönelik yazışma yapılmıştır. 26.05.2022 tarihinde Kırklareli Huzurevi Müdürlüğünde 27.05.2022 tarihinde Kadın Konukevinde   31.08/2022 tarihinde Kırklareli Sosyal Hizmet Merkezi Müdürlüğünde Kırklareli İl Afet ve Acil Durum Müdürlüğü tarafından Afet Farkındalık Eğitimi, Deprem Anı,Tahliye Tatbikatı yapılmıştır.ÇEKOM binasının yıkım kararı olması ve kısa bir süre sonra taşınacak olması nedeni ile yeni binaya taşındıktan sonra eğitimlerin yapılmasının uygun olacağı değelendirilmiştir.Kırklareli Şiddet  Önleme ve İzleme Merkezi Müdürlüğümüzde 09.12.2022 tarihinde Personele Kırklareli Belediye Başkanlığı-İtfaiye Müdürlüğünce Yangın Eğitimi verilmiştir. Kırklareli Şiddet Önleme ve izleme Merkezi Müdürlüğünde 09/12/2022 Tarihinde Kırklareli İl Afet ve Acil Durum Müdürlüğü tarafından Afet Farkındalık Eğitimi, Deprem Anı,Tahliye Tatbikatı yapılmıştır. 13.01.2023 tarihinde Kırklareli İl Afet ve Acil Durum Müdürlüğü teknik elemanlerınca Deprem Eğitimi ve Yangın Eğitimi Tüm Personele verilmiştir. Kırklareli Bakım Reahbilitasyon ve Aile Danışma Merkezi Müdürlüğünde 13.10.2023 tarihinde Pınarhisar Belediyesi İtfaiye Amirliği tarafından Yangın Tatbikatı ve Yangından Korunma Tedbirleri Eğitimi tüm personele verilmiştir. Kırklareli Bakım Rehabilitasyon ve Aile Danışma MErkez Müdürlüğüdne 08.11.2023 tarihinde Kırklareli İl Afet ve Acil Durum Müdürlüğü tarafından Afet ve Farkındalık Eğitimi tüm personele verilmiştir.Kırklareli Kadın Konukevi Müdürlüğünde 21.10.2024 tarihinde Kuruluşumuzda hizmet alanlara ve personele Kırklareli İl Afet ve Acil Durum Müdürlüğü tarafından Afet Farkındalık Eğitimi, Deprem Anı,Tahliye Tatbikatı yapılmıştır.
ÇEKOM binasında çocuk evlerinde koruma ve bakım altında bulunan çocuklar ve personele yönelik 11.11.2024 tarihinde Kırklareli İl Afet ve Acil Durum Müdürlüğü tarafından Afet Farkındalık Eğitimi, Deprem Anı,Tahliye Tatbikatı yapılmıştır. 31.01.2025 tarihinde Kırklareli Belediyesi İtfaiye Amirliği tarafından Yangın Tatbikatı ve Yangından Korunma Tedbirleri Eğitimi tüm personel ile koruma ve bakım altında bulunan çocuklara verilmiştir. Kırklareli Bakım Reahbilitasyon ve Aile Danışma Merkezi Müdürlüğünde 14/08/2024 tarihinde Kırklareli Belediyesi İtfaiye Müdürlüğü tarafından Yangın Tatbikatı ve Yangından Korunma Tedbirleri Eğitimi tüm personele verilmiştir. Kırklareli Bakım Rehabilitasyon ve Aile Danışma MErkez Müdürlüğüdne 20.11.2024 tarihinde Kırklareli İl Afet ve Acil Durum Müdürlüğü tarafından Afet ve Farkındalık Eğitimi tüm personele verilmiştir.  04.11.2024 ve 12.02.2025  tarihinde Kırklareli Huzurevi YBRM Müdürlüğü'nde hem personele hem de hizmet alan yaşlılara Kırklareli Belediye Başkanlığı-İtfaiye Müdürlüğünce Yangın Eğitimi verilmiş ve yangın tatbikatı yapılmıştır.</t>
  </si>
  <si>
    <t xml:space="preserve">2 adet üst seviye tesisler denetlenmiştir. Daha sonraki yıllar da alt seviye tesis kapsam dışına çıkmıştır. Mevcutta iki adet üst seviyeli 209 adet kapsam dışı tesis bulunmaktadır.  İlimizde Kırklareli ve Lüleburgaz Devlet Hastanelerinde 2 duşlu KBRN arındırma üniteleri mevcut olup, bahse konu hastaneler İl Sağlık Müdürlüğü tarafından yılda 2 kez denetlenmektedir.  </t>
  </si>
  <si>
    <t>EYLEM PLANI İPTAL EDİLMİŞTİR.</t>
  </si>
  <si>
    <t xml:space="preserve">YENİ EYLEM NUMARASI: 39-A2-H5-E4  Müzelerde bulunan tarihi eserlerin depremden zarar görmemesi için gerekli tedbirlerin alınması </t>
  </si>
  <si>
    <t>Kırklareli Müze Müdürlüğü binasının Edirne Rölöve ve Anıtlar Müdürlüğü tarafından deprem dayanıklılık testi yapılmıştır. Müzede bulunan eserlerin depremden zarar görmemesi için alınması gereken önlemler Müdürlğümüzce alınmıştır. 1) depolarda bulunan eserlerin uygun malzemelerle paketlenip kapalı kutular ve kapaklı dolaplar içerisinde muhafaza edilmesi sağlandı. 2) müzedeteşhirinde bulunan ve devrilme riski bulunan eserler  uygun malzemelerle sabitlenmiştir.Büyük boyutlu eserlere kaideler yapılmıştır. Eylem planı tamamlanmıştır.</t>
  </si>
  <si>
    <t>sorun yoktur.</t>
  </si>
  <si>
    <t>YENİ EYLEM NUMARASI: 39-A2-H5-E5 Taşkından etkilenebilecek taşınabilir veya koruma altına alınabilir kültür varlıkları tespit edilmesi</t>
  </si>
  <si>
    <t xml:space="preserve">Olası taşkın durumunda, Müzede bulunan eserlerin tahliye planları yapılmştır. (Edirne Hıdırlık Tabya) Eserlerin ölçüleri belirlenmiş, güvenli şekilde paketleme ve taşıma şartları planlanmıştır.Eylem planı tamamlanmıştır. </t>
  </si>
  <si>
    <t>Yıl içerisinde belirli dönemlerde ve salgın durumunda halk eğitimleri düzenlenmektedir.(Kurban Bayramı öncesi Kist Hidatik Hastalığı, Nisan-Mayıs-Haziran aylarında KKKA Hastalığı, Ocak ayı içerisinde Verem Eğitim ve propaganda haftası ve 24 Mart Dünya Tüberküloz günü kapsamında Tüberküloz hastalığı salgın durumunda su ve besinlerle bulaşan hastalıklar ve kişisel temizlik konulu  eğitimler düzenlenmektedir.</t>
  </si>
  <si>
    <t>Pehlivanköy Geri Gönderme Merkezinde bulunan Pehlivanköy Toplum Sağlığı Merkezine  bağlı Yabancı  Uyruklular Polikliniğinde düzensiz göçmenlerin ilk muayeneleri yapılmakta ve birinci basamak sağlık hizmeti sunulmaktadır. Gerektiğinde oluşturulan toplu yaşam alanlarında sağlık birimi kurulmakta olup poliklinik hizmeti verilmelkte ve hassas grupların takip ve tedavileri yapılmaktadır.</t>
  </si>
  <si>
    <t>Bölge Müdürlüğümüz sorumluluk sahasında bulunan köprü ve viyadüklerle ilgili olarak gerekli çalışmalar başlatılmış olup bu bağlamda Kıyıköy Köprüsü ve Kanara II Köprüsünün Proje çalışmaları tamamlanmış, diğer köprüler ile ilgili olarak gerekli çalışmalar yapılmaktadır.</t>
  </si>
  <si>
    <t>Bölge Müdürlüğümüz sorumluluk sahasında bulunan köprü ve viyadüklerden Kıyıköy Köprüsü yıkılarak yenilenmiş olup ve Kanara II Köprüsü ise yatırım programına alınmış olup ihalesi yapılarak yenilenecektir.</t>
  </si>
  <si>
    <t>Karayolları tasarımında öncelikli konular arasında olan hidrolik sanat yapıları DSİ taşkın debilerine göre projelendirilmiş olup yeni yapılacak hidrolik sanat yapılarıda DSİ den alınan debilere göre projelendirilecektir.</t>
  </si>
  <si>
    <t>Karayolları 1.Bölge Müdürlüğü sorumluluk sahasında bulunan ulaşım hatları ve köprü geçiş yapıları projelendirilirken DSİ den alınan 500 yıllık debilere göre projelendirilmiş olup mevcut köprülerde bu yönde problem bulunmamaktadır. Yeni yapılacak köprülerde de aynı şekilde DSİ den alınan 500 yıllık taşkın debilerine göre projelendirme ve yapım çalışmaları yapılacaktır.</t>
  </si>
  <si>
    <t>Bölge Müdürlüğümüzün sorumlu olduğu yollarda bulunan köprü ve menfez giriş-çıkışların kontrolü ve temizlik işlemleri emanet ve yüklenici ekiplerimizce periyodik olarak kontrol edilmektedir</t>
  </si>
  <si>
    <t>İlgili Kurumlarla görüşülecektir.</t>
  </si>
  <si>
    <t>Zabıta ve Fen İşleri Personelleri ile periyodik olarak klontroller yapılıp ,dere içi çöp toprak vs. ile doldurulması engellenmektedir.</t>
  </si>
  <si>
    <t>Gerekli inceleme ve tespitler yapılmaktadır.</t>
  </si>
  <si>
    <t>İmar Planı Olmayan Yerlerde Kaçak Yapılaşma ve ikamet engelenmemektedir.</t>
  </si>
  <si>
    <t>Dere yatağındaki kontrülsüz yapılaşmaya müsaade edlmemektedir.</t>
  </si>
  <si>
    <t>Kanalizasyon ve Yağmursuyu hattı ayrılmıştır.Yeni yağmur suyu hattı yapılması planlanmaktadir.</t>
  </si>
  <si>
    <t>Yağmursuyunun AtıksuArıtmaTesisine girişi engellenmiştir.</t>
  </si>
  <si>
    <t>Toplanma alanı olarak beldemiz sınırlarındaki 3 adet alanı belirlenmiştir.Toplanma alanlarına uygun şekilde toplanma alanı tabelaları yaptırılmış yerlerine takılmıştır.Toplanma alanlarının belde halkı tarafından bilinmesi için afişler bastırılmış ve mahalle muhtarları aracılığıyla beldedeki her hanenin kendine en yalkın toplanma alanını öğrenmesi sağlanmıştır</t>
  </si>
  <si>
    <t>İhtiyaç duyulması halinde ekip kurulacaktır.</t>
  </si>
  <si>
    <t>MAKS üzerinden yapı stoğu çıkarılarak AFAD Müdürlüğüne de bilgi verilmiştir.</t>
  </si>
  <si>
    <t>Üstü kapalı dere bulunmamaktadır.</t>
  </si>
  <si>
    <t>Taşkın bölgesi içerisinde kalan kritik hizmet tesisi bulunmamaktadır.</t>
  </si>
  <si>
    <t>Tsşkın bölgesinde bu şartlara yuyan konut bulunmamkatadır.</t>
  </si>
  <si>
    <t>Gerek duyulması halinde yapılacaktır.</t>
  </si>
  <si>
    <t xml:space="preserve"> Ulaşım sisteminde yolların su altında kalmaması ve rusubat sebebiyle kapanmaması için gerekli tedbirlerin alınmaktadır,  özellikle köprü ve menfez giriş-çıkışlarının periyodik olarak kontrol edilerek temizliği yapılmaktadır.</t>
  </si>
  <si>
    <t>Geek duyulması halinde ilgili kurumlarla irtibata geçilecektir.</t>
  </si>
  <si>
    <t>Grekli çalışma yapılması planlanmaktadır.</t>
  </si>
  <si>
    <t>Dere içerisinden geçen kanalizasyon hattı bulunmamaktadır.</t>
  </si>
  <si>
    <t>Herhangibir çalışmama bulunmamaktadır.</t>
  </si>
  <si>
    <t>Park , bahçe ve kaldırımlarda su geçeirilebilen beton parke taş yapılmıştır.</t>
  </si>
  <si>
    <t>Belediyemizde itfaiye birimi bulunmamkatadır.</t>
  </si>
  <si>
    <t>İmar planı olmayan yerlerde kaçak yapılaşmaya izin verilmemekte ve denetimler Zabıta ve İmar Müdürlüklerimizin ekipleri tarafından devam etmektedir.</t>
  </si>
  <si>
    <t>Fen İşleri Müdürlüğü:                         Sahada devam eden kesintisiz denetimler kaçak yapılaşmayı önlenmiş oluyor.</t>
  </si>
  <si>
    <t>Fen İşleri Müdürlüğü:                                         Yağmur suyu hatları ile kanalizasyon hatları birbirinden ayrılması atıksu artma tesisinin faaliyete geçmesiyle büyük ölçüde tamamlanmıştır ve gerekli görülen hatların yenilenmesinin sağlanması için gerekli çalışmalar yapılacaktır.</t>
  </si>
  <si>
    <t xml:space="preserve">Fen İşleri Müdürlüğü:                                                          Mazgal ve rögarların bakım ve temizliği periyodik olarak yapılmaktadır, ihtiyaç duyulan bölgeler yeniden yapılandırılacaktır.                        </t>
  </si>
  <si>
    <t>Fen İşleri Müdürlüğü:                          Kentsel dönüşüm ve afet durumlarına yönelik ekip kurulacaktır.</t>
  </si>
  <si>
    <t>SCADA sistemi ve su kaçak tespit cihazları ile kontrol sağlanmaktadır.</t>
  </si>
  <si>
    <t>Fen İşleri Müdürlüğü :                          Evlerde kullanılan suyun tasarruflu kullanılması için muslukların ucuna takılan perlatörlerin vatandaşlara dağıtılmıştır.</t>
  </si>
  <si>
    <t>Beldemizde % 100 oranında kanalizasyon altyapı çalışmaları tamamlanmıştır. Kanalizasyon sistemi ile toplanan atıksular yapımı biten Çakıllı Belediyesi Atıksu Arıtma Tesisinde arıtılarak dereye deşaj edilmektedir.Kanalizasyon sisteminin olmadığı bölgelerde vidanjör hizmeti ile atıksular taşınarak arıtma tesisine boşaltılacaktır.</t>
  </si>
  <si>
    <r>
      <t xml:space="preserve">20-26 Mayıs 2023 Amerika Birleşik devletleri Nevada eyaletinde gerçekleşen Dünya Çevre ve Su kaynakları kongresine Katılım sağlanmıştır. Eğitim , Panel,Sempozyum gibi çalışmalar devam etmektedir. </t>
    </r>
    <r>
      <rPr>
        <sz val="6"/>
        <color rgb="FFFF0000"/>
        <rFont val="Tahoma"/>
        <family val="2"/>
      </rPr>
      <t>Kırklareli Üniversitesi olarak (16.10.2024 - 19.10.2024) tarihleri arasında düzenlenen 12. Ulusal Hidroloji Kongresine katılım sağlanmıştır.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</si>
</sst>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2"/>
      <scheme val="minor"/>
    </font>
    <font>
      <sz val="6"/>
      <color theme="1"/>
      <name val="Tahoma"/>
      <family val="2"/>
      <charset val="162"/>
    </font>
    <font>
      <sz val="6"/>
      <color rgb="FF000000"/>
      <name val="Tahoma"/>
      <family val="2"/>
      <charset val="162"/>
    </font>
    <font>
      <b/>
      <sz val="6"/>
      <color theme="1"/>
      <name val="Tahoma"/>
      <family val="2"/>
      <charset val="162"/>
    </font>
    <font>
      <b/>
      <sz val="8"/>
      <color rgb="FFFF0000"/>
      <name val="Tahoma"/>
      <family val="2"/>
      <charset val="162"/>
    </font>
    <font>
      <sz val="6"/>
      <name val="Tahoma"/>
      <family val="2"/>
      <charset val="162"/>
    </font>
    <font>
      <b/>
      <sz val="10"/>
      <color rgb="FFFF0000"/>
      <name val="Tahoma"/>
      <family val="2"/>
      <charset val="162"/>
    </font>
    <font>
      <b/>
      <sz val="12"/>
      <color rgb="FF00B050"/>
      <name val="Tahoma"/>
      <family val="2"/>
      <charset val="162"/>
    </font>
    <font>
      <sz val="6"/>
      <color indexed="8"/>
      <name val="Tahoma"/>
      <family val="2"/>
      <charset val="162"/>
    </font>
    <font>
      <sz val="6"/>
      <color rgb="FFFF0000"/>
      <name val="Tahoma"/>
      <family val="2"/>
      <charset val="162"/>
    </font>
    <font>
      <sz val="6"/>
      <color rgb="FFFF3F3F"/>
      <name val="Tahoma"/>
      <family val="2"/>
      <charset val="162"/>
    </font>
    <font>
      <sz val="6"/>
      <color rgb="FFFF0000"/>
      <name val="Tahoma"/>
      <family val="2"/>
    </font>
  </fonts>
  <fills count="12">
    <fill>
      <patternFill patternType="none"/>
    </fill>
    <fill>
      <patternFill patternType="gray125"/>
    </fill>
    <fill>
      <patternFill patternType="solid">
        <fgColor rgb="FFFBE4D5"/>
        <bgColor indexed="64"/>
      </patternFill>
    </fill>
    <fill>
      <patternFill patternType="solid">
        <fgColor rgb="FFFF0000"/>
        <bgColor indexed="64"/>
      </patternFill>
    </fill>
    <fill>
      <patternFill patternType="solid">
        <fgColor rgb="FFFF660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theme="8" tint="0.59999389629810485"/>
        <bgColor indexed="64"/>
      </patternFill>
    </fill>
    <fill>
      <patternFill patternType="solid">
        <fgColor theme="5"/>
        <bgColor indexed="64"/>
      </patternFill>
    </fill>
    <fill>
      <patternFill patternType="solid">
        <fgColor rgb="FFE13DA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3" fillId="0" borderId="0" xfId="0" applyFont="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2" fillId="2" borderId="1" xfId="0" applyFont="1" applyFill="1" applyBorder="1" applyAlignment="1">
      <alignment horizontal="left" vertical="center" wrapText="1"/>
    </xf>
    <xf numFmtId="0" fontId="4" fillId="0" borderId="0" xfId="0" applyFont="1" applyBorder="1" applyAlignment="1">
      <alignment horizontal="left" vertical="center"/>
    </xf>
    <xf numFmtId="0" fontId="1" fillId="0" borderId="0" xfId="0" applyFont="1" applyBorder="1" applyAlignment="1">
      <alignment horizontal="right" vertical="center"/>
    </xf>
    <xf numFmtId="0" fontId="2" fillId="2" borderId="1" xfId="0" applyFont="1" applyFill="1" applyBorder="1" applyAlignment="1">
      <alignment horizontal="right" vertical="center" wrapText="1"/>
    </xf>
    <xf numFmtId="0" fontId="1" fillId="0" borderId="1" xfId="0" applyFont="1" applyBorder="1" applyAlignment="1">
      <alignment vertical="center" wrapText="1"/>
    </xf>
    <xf numFmtId="3" fontId="1" fillId="0" borderId="1" xfId="0" applyNumberFormat="1" applyFont="1" applyBorder="1" applyAlignment="1">
      <alignment horizontal="right" vertical="center"/>
    </xf>
    <xf numFmtId="3" fontId="1" fillId="0" borderId="0" xfId="0" applyNumberFormat="1" applyFont="1" applyBorder="1" applyAlignment="1">
      <alignment horizontal="right" vertical="center"/>
    </xf>
    <xf numFmtId="3" fontId="1" fillId="0" borderId="0" xfId="0" applyNumberFormat="1" applyFont="1" applyBorder="1" applyAlignment="1">
      <alignment vertical="center"/>
    </xf>
    <xf numFmtId="0" fontId="2" fillId="2" borderId="1" xfId="0" applyFont="1" applyFill="1" applyBorder="1" applyAlignment="1">
      <alignment vertical="center" wrapText="1"/>
    </xf>
    <xf numFmtId="0" fontId="2" fillId="0" borderId="0" xfId="0" applyFont="1" applyBorder="1" applyAlignment="1">
      <alignment horizontal="center" vertical="center" wrapText="1"/>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3" borderId="0" xfId="0" applyFont="1" applyFill="1" applyBorder="1" applyAlignment="1">
      <alignment horizontal="left" vertical="center"/>
    </xf>
    <xf numFmtId="3" fontId="1" fillId="3" borderId="0" xfId="0" applyNumberFormat="1" applyFont="1" applyFill="1" applyBorder="1" applyAlignment="1">
      <alignment horizontal="right" vertical="center"/>
    </xf>
    <xf numFmtId="3" fontId="1" fillId="3" borderId="0" xfId="0" applyNumberFormat="1" applyFont="1" applyFill="1" applyBorder="1" applyAlignment="1">
      <alignment vertical="center"/>
    </xf>
    <xf numFmtId="0" fontId="1" fillId="6" borderId="0" xfId="0" applyFont="1" applyFill="1" applyBorder="1" applyAlignment="1">
      <alignment horizontal="left" vertical="center"/>
    </xf>
    <xf numFmtId="0" fontId="1" fillId="6" borderId="0" xfId="0" applyFont="1" applyFill="1" applyBorder="1" applyAlignment="1">
      <alignment vertical="center"/>
    </xf>
    <xf numFmtId="0" fontId="1" fillId="6" borderId="0" xfId="0" applyFont="1" applyFill="1" applyBorder="1" applyAlignment="1">
      <alignment horizontal="center" vertical="center"/>
    </xf>
    <xf numFmtId="3" fontId="1" fillId="6" borderId="0" xfId="0" applyNumberFormat="1" applyFont="1" applyFill="1" applyBorder="1" applyAlignment="1">
      <alignment horizontal="right" vertical="center"/>
    </xf>
    <xf numFmtId="3" fontId="1" fillId="6" borderId="0" xfId="0" applyNumberFormat="1" applyFont="1" applyFill="1" applyBorder="1" applyAlignment="1">
      <alignment vertical="center"/>
    </xf>
    <xf numFmtId="0" fontId="6" fillId="0" borderId="0" xfId="0" applyFont="1" applyBorder="1" applyAlignment="1">
      <alignment horizontal="left" vertical="center"/>
    </xf>
    <xf numFmtId="0" fontId="1" fillId="7" borderId="1" xfId="0" applyFont="1" applyFill="1" applyBorder="1" applyAlignment="1">
      <alignment vertical="center" wrapText="1"/>
    </xf>
    <xf numFmtId="3" fontId="5" fillId="0" borderId="1" xfId="0" applyNumberFormat="1" applyFont="1" applyBorder="1" applyAlignment="1">
      <alignment horizontal="right" vertical="center"/>
    </xf>
    <xf numFmtId="0" fontId="5" fillId="0" borderId="1" xfId="0" applyFont="1" applyBorder="1" applyAlignment="1">
      <alignment vertical="center" wrapText="1"/>
    </xf>
    <xf numFmtId="0" fontId="7" fillId="0" borderId="0" xfId="0" applyFont="1" applyBorder="1" applyAlignment="1">
      <alignment horizontal="left" vertical="center"/>
    </xf>
    <xf numFmtId="3" fontId="2" fillId="0" borderId="1" xfId="0" applyNumberFormat="1" applyFont="1" applyBorder="1" applyAlignment="1">
      <alignment horizontal="right" vertical="center"/>
    </xf>
    <xf numFmtId="0" fontId="2" fillId="0" borderId="1" xfId="0" applyFont="1" applyBorder="1" applyAlignment="1">
      <alignment vertical="center" wrapText="1"/>
    </xf>
    <xf numFmtId="0" fontId="8" fillId="0" borderId="1" xfId="0" applyFont="1" applyBorder="1" applyAlignment="1">
      <alignment vertical="center" wrapText="1"/>
    </xf>
    <xf numFmtId="3" fontId="1" fillId="7" borderId="1"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0" fontId="9" fillId="0" borderId="0" xfId="0" applyFont="1" applyBorder="1" applyAlignment="1">
      <alignment vertical="center"/>
    </xf>
    <xf numFmtId="0" fontId="10" fillId="0" borderId="0" xfId="0" applyFont="1" applyBorder="1" applyAlignment="1">
      <alignment vertical="center"/>
    </xf>
    <xf numFmtId="0" fontId="9" fillId="8" borderId="0" xfId="0" applyFont="1" applyFill="1" applyBorder="1" applyAlignment="1">
      <alignment vertical="center"/>
    </xf>
    <xf numFmtId="0" fontId="1" fillId="8" borderId="0" xfId="0" applyFont="1" applyFill="1" applyBorder="1" applyAlignment="1">
      <alignment vertical="center"/>
    </xf>
    <xf numFmtId="0" fontId="5" fillId="5" borderId="0" xfId="0" applyFont="1" applyFill="1" applyBorder="1" applyAlignment="1">
      <alignment vertical="center"/>
    </xf>
    <xf numFmtId="0" fontId="1" fillId="5" borderId="0" xfId="0" applyFont="1" applyFill="1" applyBorder="1" applyAlignment="1">
      <alignment vertical="center"/>
    </xf>
    <xf numFmtId="0" fontId="5" fillId="3" borderId="0" xfId="0" applyFont="1" applyFill="1" applyBorder="1" applyAlignment="1">
      <alignment vertical="center"/>
    </xf>
    <xf numFmtId="0" fontId="1" fillId="3" borderId="0" xfId="0" applyFont="1" applyFill="1" applyBorder="1" applyAlignment="1">
      <alignment vertical="center"/>
    </xf>
    <xf numFmtId="0" fontId="5" fillId="9" borderId="0" xfId="0" applyFont="1" applyFill="1" applyBorder="1" applyAlignment="1">
      <alignment vertical="center"/>
    </xf>
    <xf numFmtId="0" fontId="5" fillId="10" borderId="0" xfId="0" applyFont="1" applyFill="1" applyBorder="1" applyAlignment="1">
      <alignment vertical="center"/>
    </xf>
    <xf numFmtId="0" fontId="1" fillId="0" borderId="0" xfId="0" applyFont="1" applyBorder="1" applyAlignment="1">
      <alignment vertical="center" wrapText="1"/>
    </xf>
    <xf numFmtId="0" fontId="5" fillId="11" borderId="0"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E13DA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72"/>
  <sheetViews>
    <sheetView tabSelected="1" zoomScale="90" zoomScaleNormal="90" workbookViewId="0">
      <pane ySplit="6" topLeftCell="A26" activePane="bottomLeft" state="frozen"/>
      <selection pane="bottomLeft" activeCell="T30" sqref="T30"/>
    </sheetView>
  </sheetViews>
  <sheetFormatPr defaultColWidth="9.140625" defaultRowHeight="8.25" x14ac:dyDescent="0.25"/>
  <cols>
    <col min="1" max="2" width="3.7109375" style="1" customWidth="1"/>
    <col min="3" max="3" width="7.7109375" style="1" customWidth="1"/>
    <col min="4" max="4" width="22.7109375" style="1" customWidth="1"/>
    <col min="5" max="5" width="7.7109375" style="3" customWidth="1"/>
    <col min="6" max="6" width="3.7109375" style="1" customWidth="1"/>
    <col min="7" max="8" width="14.7109375" style="3" customWidth="1"/>
    <col min="9" max="9" width="7.7109375" style="1" customWidth="1"/>
    <col min="10" max="10" width="7.7109375" style="3" customWidth="1"/>
    <col min="11" max="11" width="7.7109375" style="19" customWidth="1"/>
    <col min="12" max="12" width="22.7109375" style="1" customWidth="1"/>
    <col min="13" max="13" width="7.7109375" style="1" customWidth="1"/>
    <col min="14" max="15" width="22.7109375" style="1" customWidth="1"/>
    <col min="16" max="16384" width="9.140625" style="1"/>
  </cols>
  <sheetData>
    <row r="1" spans="1:20" ht="15" x14ac:dyDescent="0.25">
      <c r="D1" s="41" t="s">
        <v>818</v>
      </c>
    </row>
    <row r="2" spans="1:20" x14ac:dyDescent="0.25">
      <c r="D2" s="3"/>
    </row>
    <row r="3" spans="1:20" ht="12.75" x14ac:dyDescent="0.25">
      <c r="D3" s="37" t="s">
        <v>942</v>
      </c>
    </row>
    <row r="5" spans="1:20" ht="10.5" x14ac:dyDescent="0.25">
      <c r="A5" s="4" t="s">
        <v>973</v>
      </c>
      <c r="C5" s="4"/>
      <c r="G5" s="18"/>
    </row>
    <row r="7" spans="1:20" ht="57.75" x14ac:dyDescent="0.25">
      <c r="A7" s="5"/>
      <c r="B7" s="5"/>
      <c r="C7" s="5" t="s">
        <v>481</v>
      </c>
      <c r="D7" s="6" t="s">
        <v>0</v>
      </c>
      <c r="E7" s="17" t="s">
        <v>1</v>
      </c>
      <c r="F7" s="6"/>
      <c r="G7" s="17" t="s">
        <v>479</v>
      </c>
      <c r="H7" s="17" t="s">
        <v>480</v>
      </c>
      <c r="I7" s="6" t="s">
        <v>2</v>
      </c>
      <c r="J7" s="17" t="s">
        <v>3</v>
      </c>
      <c r="K7" s="20" t="s">
        <v>483</v>
      </c>
      <c r="L7" s="25" t="s">
        <v>484</v>
      </c>
      <c r="M7" s="6" t="s">
        <v>485</v>
      </c>
      <c r="N7" s="6" t="s">
        <v>856</v>
      </c>
      <c r="O7" s="6" t="s">
        <v>495</v>
      </c>
      <c r="Q7" s="24">
        <f>SUM(K8:K175)/168</f>
        <v>51.854343820861708</v>
      </c>
    </row>
    <row r="8" spans="1:20" ht="66" x14ac:dyDescent="0.25">
      <c r="A8" s="16">
        <v>1</v>
      </c>
      <c r="B8" s="16">
        <v>31</v>
      </c>
      <c r="C8" s="7" t="s">
        <v>109</v>
      </c>
      <c r="D8" s="8" t="s">
        <v>110</v>
      </c>
      <c r="E8" s="8" t="s">
        <v>31</v>
      </c>
      <c r="F8" s="15">
        <v>1</v>
      </c>
      <c r="G8" s="8" t="s">
        <v>111</v>
      </c>
      <c r="H8" s="8" t="s">
        <v>112</v>
      </c>
      <c r="I8" s="9" t="s">
        <v>28</v>
      </c>
      <c r="J8" s="8"/>
      <c r="K8" s="22">
        <v>50</v>
      </c>
      <c r="L8" s="21" t="s">
        <v>857</v>
      </c>
      <c r="M8" s="21" t="s">
        <v>496</v>
      </c>
      <c r="N8" s="21"/>
      <c r="O8" s="21"/>
      <c r="Q8" s="24">
        <f>SUM(K8)</f>
        <v>50</v>
      </c>
      <c r="T8" s="1">
        <v>20230313</v>
      </c>
    </row>
    <row r="9" spans="1:20" ht="33" x14ac:dyDescent="0.25">
      <c r="A9" s="16">
        <v>2</v>
      </c>
      <c r="B9" s="16">
        <v>104</v>
      </c>
      <c r="C9" s="7" t="s">
        <v>320</v>
      </c>
      <c r="D9" s="8" t="s">
        <v>321</v>
      </c>
      <c r="E9" s="8" t="s">
        <v>19</v>
      </c>
      <c r="F9" s="15">
        <v>90</v>
      </c>
      <c r="G9" s="8" t="s">
        <v>322</v>
      </c>
      <c r="H9" s="8" t="s">
        <v>323</v>
      </c>
      <c r="I9" s="9" t="s">
        <v>9</v>
      </c>
      <c r="J9" s="8" t="s">
        <v>502</v>
      </c>
      <c r="K9" s="42">
        <v>80</v>
      </c>
      <c r="L9" s="43" t="s">
        <v>713</v>
      </c>
      <c r="M9" s="43" t="s">
        <v>499</v>
      </c>
      <c r="N9" s="21"/>
      <c r="O9" s="44" t="s">
        <v>645</v>
      </c>
      <c r="Q9" s="24">
        <f>SUM(K9+K10)/2</f>
        <v>80</v>
      </c>
      <c r="T9" s="49">
        <v>20231012</v>
      </c>
    </row>
    <row r="10" spans="1:20" ht="24.75" x14ac:dyDescent="0.25">
      <c r="A10" s="16">
        <v>3</v>
      </c>
      <c r="B10" s="16">
        <v>88</v>
      </c>
      <c r="C10" s="7" t="s">
        <v>277</v>
      </c>
      <c r="D10" s="8" t="s">
        <v>278</v>
      </c>
      <c r="E10" s="8" t="s">
        <v>31</v>
      </c>
      <c r="F10" s="15">
        <v>90</v>
      </c>
      <c r="G10" s="8" t="s">
        <v>322</v>
      </c>
      <c r="H10" s="8" t="s">
        <v>27</v>
      </c>
      <c r="I10" s="9" t="s">
        <v>9</v>
      </c>
      <c r="J10" s="8" t="s">
        <v>502</v>
      </c>
      <c r="K10" s="42">
        <v>80</v>
      </c>
      <c r="L10" s="43" t="s">
        <v>713</v>
      </c>
      <c r="M10" s="43" t="s">
        <v>499</v>
      </c>
      <c r="N10" s="21"/>
      <c r="O10" s="44" t="s">
        <v>645</v>
      </c>
      <c r="Q10" s="24"/>
    </row>
    <row r="11" spans="1:20" ht="57.75" x14ac:dyDescent="0.25">
      <c r="A11" s="16">
        <v>4</v>
      </c>
      <c r="B11" s="16">
        <v>54</v>
      </c>
      <c r="C11" s="7" t="s">
        <v>180</v>
      </c>
      <c r="D11" s="8" t="s">
        <v>181</v>
      </c>
      <c r="E11" s="8" t="s">
        <v>6</v>
      </c>
      <c r="F11" s="15">
        <v>201</v>
      </c>
      <c r="G11" s="8" t="s">
        <v>486</v>
      </c>
      <c r="H11" s="8" t="s">
        <v>182</v>
      </c>
      <c r="I11" s="9" t="s">
        <v>103</v>
      </c>
      <c r="J11" s="8"/>
      <c r="K11" s="39">
        <v>0</v>
      </c>
      <c r="L11" s="40" t="s">
        <v>983</v>
      </c>
      <c r="M11" s="40"/>
      <c r="N11" s="40"/>
      <c r="O11" s="40" t="s">
        <v>984</v>
      </c>
      <c r="Q11" s="24">
        <f>SUM(K11+K12)/2</f>
        <v>25</v>
      </c>
      <c r="T11" s="58">
        <v>20250527</v>
      </c>
    </row>
    <row r="12" spans="1:20" ht="409.5" x14ac:dyDescent="0.25">
      <c r="A12" s="16">
        <v>5</v>
      </c>
      <c r="B12" s="16">
        <v>89</v>
      </c>
      <c r="C12" s="7" t="s">
        <v>279</v>
      </c>
      <c r="D12" s="8" t="s">
        <v>280</v>
      </c>
      <c r="E12" s="8" t="s">
        <v>31</v>
      </c>
      <c r="F12" s="15">
        <v>201</v>
      </c>
      <c r="G12" s="8" t="s">
        <v>486</v>
      </c>
      <c r="H12" s="8" t="s">
        <v>182</v>
      </c>
      <c r="I12" s="9" t="s">
        <v>9</v>
      </c>
      <c r="J12" s="8" t="s">
        <v>502</v>
      </c>
      <c r="K12" s="39">
        <v>50</v>
      </c>
      <c r="L12" s="40" t="s">
        <v>985</v>
      </c>
      <c r="M12" s="40" t="s">
        <v>496</v>
      </c>
      <c r="N12" s="40" t="s">
        <v>507</v>
      </c>
      <c r="O12" s="44" t="s">
        <v>507</v>
      </c>
      <c r="Q12" s="24"/>
    </row>
    <row r="13" spans="1:20" ht="107.25" x14ac:dyDescent="0.25">
      <c r="A13" s="16">
        <v>6</v>
      </c>
      <c r="B13" s="16">
        <v>9</v>
      </c>
      <c r="C13" s="7" t="s">
        <v>38</v>
      </c>
      <c r="D13" s="8" t="s">
        <v>39</v>
      </c>
      <c r="E13" s="8" t="s">
        <v>40</v>
      </c>
      <c r="F13" s="15">
        <v>401</v>
      </c>
      <c r="G13" s="8" t="s">
        <v>41</v>
      </c>
      <c r="H13" s="8" t="s">
        <v>42</v>
      </c>
      <c r="I13" s="9" t="s">
        <v>43</v>
      </c>
      <c r="J13" s="8"/>
      <c r="K13" s="22">
        <v>0</v>
      </c>
      <c r="L13" s="21" t="s">
        <v>903</v>
      </c>
      <c r="M13" s="21" t="s">
        <v>496</v>
      </c>
      <c r="N13" s="21"/>
      <c r="O13" s="21"/>
      <c r="Q13" s="24">
        <f>SUM(K13:K28)/14</f>
        <v>56.25</v>
      </c>
      <c r="T13" s="58">
        <v>20250527</v>
      </c>
    </row>
    <row r="14" spans="1:20" ht="74.25" x14ac:dyDescent="0.25">
      <c r="A14" s="16">
        <v>7</v>
      </c>
      <c r="B14" s="16">
        <v>14</v>
      </c>
      <c r="C14" s="7" t="s">
        <v>56</v>
      </c>
      <c r="D14" s="8" t="s">
        <v>57</v>
      </c>
      <c r="E14" s="8" t="s">
        <v>58</v>
      </c>
      <c r="F14" s="15">
        <v>401</v>
      </c>
      <c r="G14" s="8" t="s">
        <v>41</v>
      </c>
      <c r="H14" s="8" t="s">
        <v>59</v>
      </c>
      <c r="I14" s="9" t="s">
        <v>9</v>
      </c>
      <c r="J14" s="8"/>
      <c r="K14" s="22">
        <v>70</v>
      </c>
      <c r="L14" s="21" t="s">
        <v>986</v>
      </c>
      <c r="M14" s="21"/>
      <c r="N14" s="21"/>
      <c r="O14" s="21" t="s">
        <v>815</v>
      </c>
      <c r="Q14" s="24"/>
    </row>
    <row r="15" spans="1:20" ht="16.5" x14ac:dyDescent="0.25">
      <c r="A15" s="16">
        <v>8</v>
      </c>
      <c r="B15" s="16">
        <v>18</v>
      </c>
      <c r="C15" s="7" t="s">
        <v>70</v>
      </c>
      <c r="D15" s="8" t="s">
        <v>71</v>
      </c>
      <c r="E15" s="8" t="s">
        <v>31</v>
      </c>
      <c r="F15" s="15">
        <v>401</v>
      </c>
      <c r="G15" s="8" t="s">
        <v>41</v>
      </c>
      <c r="H15" s="8" t="s">
        <v>72</v>
      </c>
      <c r="I15" s="9" t="s">
        <v>43</v>
      </c>
      <c r="J15" s="8" t="s">
        <v>504</v>
      </c>
      <c r="K15" s="22"/>
      <c r="L15" s="21" t="s">
        <v>520</v>
      </c>
      <c r="M15" s="21" t="s">
        <v>496</v>
      </c>
      <c r="N15" s="21" t="s">
        <v>384</v>
      </c>
      <c r="O15" s="44" t="s">
        <v>384</v>
      </c>
      <c r="Q15" s="24"/>
    </row>
    <row r="16" spans="1:20" ht="33" x14ac:dyDescent="0.25">
      <c r="A16" s="16">
        <v>9</v>
      </c>
      <c r="B16" s="16">
        <v>25</v>
      </c>
      <c r="C16" s="7" t="s">
        <v>90</v>
      </c>
      <c r="D16" s="8" t="s">
        <v>91</v>
      </c>
      <c r="E16" s="8" t="s">
        <v>31</v>
      </c>
      <c r="F16" s="15">
        <v>401</v>
      </c>
      <c r="G16" s="8" t="s">
        <v>41</v>
      </c>
      <c r="H16" s="8" t="s">
        <v>92</v>
      </c>
      <c r="I16" s="9" t="s">
        <v>43</v>
      </c>
      <c r="J16" s="8" t="s">
        <v>504</v>
      </c>
      <c r="K16" s="22">
        <v>62.5</v>
      </c>
      <c r="L16" s="21" t="s">
        <v>858</v>
      </c>
      <c r="M16" s="21" t="s">
        <v>496</v>
      </c>
      <c r="N16" s="21"/>
      <c r="O16" s="21"/>
      <c r="Q16" s="24"/>
    </row>
    <row r="17" spans="1:20" ht="24.75" x14ac:dyDescent="0.25">
      <c r="A17" s="16">
        <v>10</v>
      </c>
      <c r="B17" s="16">
        <v>27</v>
      </c>
      <c r="C17" s="7" t="s">
        <v>96</v>
      </c>
      <c r="D17" s="8" t="s">
        <v>97</v>
      </c>
      <c r="E17" s="8" t="s">
        <v>6</v>
      </c>
      <c r="F17" s="15">
        <v>401</v>
      </c>
      <c r="G17" s="8" t="s">
        <v>98</v>
      </c>
      <c r="H17" s="8" t="s">
        <v>99</v>
      </c>
      <c r="I17" s="9" t="s">
        <v>43</v>
      </c>
      <c r="J17" s="8"/>
      <c r="K17" s="22">
        <v>95</v>
      </c>
      <c r="L17" s="21" t="s">
        <v>904</v>
      </c>
      <c r="M17" s="21" t="s">
        <v>496</v>
      </c>
      <c r="N17" s="21" t="s">
        <v>507</v>
      </c>
      <c r="O17" s="21" t="s">
        <v>508</v>
      </c>
      <c r="Q17" s="24"/>
    </row>
    <row r="18" spans="1:20" ht="57.75" x14ac:dyDescent="0.25">
      <c r="A18" s="16">
        <v>11</v>
      </c>
      <c r="B18" s="16">
        <v>36</v>
      </c>
      <c r="C18" s="7" t="s">
        <v>125</v>
      </c>
      <c r="D18" s="8" t="s">
        <v>126</v>
      </c>
      <c r="E18" s="8" t="s">
        <v>31</v>
      </c>
      <c r="F18" s="15">
        <v>401</v>
      </c>
      <c r="G18" s="8" t="s">
        <v>41</v>
      </c>
      <c r="H18" s="8" t="s">
        <v>26</v>
      </c>
      <c r="I18" s="9" t="s">
        <v>28</v>
      </c>
      <c r="J18" s="8" t="s">
        <v>504</v>
      </c>
      <c r="K18" s="22"/>
      <c r="L18" s="21" t="s">
        <v>520</v>
      </c>
      <c r="M18" s="21" t="s">
        <v>496</v>
      </c>
      <c r="N18" s="21"/>
      <c r="O18" s="21"/>
      <c r="Q18" s="24"/>
    </row>
    <row r="19" spans="1:20" ht="33" x14ac:dyDescent="0.25">
      <c r="A19" s="16">
        <v>12</v>
      </c>
      <c r="B19" s="16">
        <v>45</v>
      </c>
      <c r="C19" s="7" t="s">
        <v>151</v>
      </c>
      <c r="D19" s="8" t="s">
        <v>152</v>
      </c>
      <c r="E19" s="8" t="s">
        <v>31</v>
      </c>
      <c r="F19" s="15">
        <v>401</v>
      </c>
      <c r="G19" s="8" t="s">
        <v>41</v>
      </c>
      <c r="H19" s="8" t="s">
        <v>153</v>
      </c>
      <c r="I19" s="9" t="s">
        <v>28</v>
      </c>
      <c r="J19" s="8" t="s">
        <v>504</v>
      </c>
      <c r="K19" s="22">
        <v>100</v>
      </c>
      <c r="L19" s="21" t="s">
        <v>859</v>
      </c>
      <c r="M19" s="21" t="s">
        <v>496</v>
      </c>
      <c r="N19" s="21" t="s">
        <v>384</v>
      </c>
      <c r="O19" s="44" t="s">
        <v>384</v>
      </c>
      <c r="Q19" s="24"/>
    </row>
    <row r="20" spans="1:20" ht="74.25" x14ac:dyDescent="0.25">
      <c r="A20" s="16">
        <v>13</v>
      </c>
      <c r="B20" s="16">
        <v>73</v>
      </c>
      <c r="C20" s="7" t="s">
        <v>236</v>
      </c>
      <c r="D20" s="8" t="s">
        <v>237</v>
      </c>
      <c r="E20" s="8" t="s">
        <v>6</v>
      </c>
      <c r="F20" s="15">
        <v>401</v>
      </c>
      <c r="G20" s="8" t="s">
        <v>41</v>
      </c>
      <c r="H20" s="8" t="s">
        <v>238</v>
      </c>
      <c r="I20" s="9" t="s">
        <v>43</v>
      </c>
      <c r="J20" s="8"/>
      <c r="K20" s="22">
        <v>90</v>
      </c>
      <c r="L20" s="21" t="s">
        <v>509</v>
      </c>
      <c r="M20" s="21" t="s">
        <v>496</v>
      </c>
      <c r="N20" s="21" t="s">
        <v>507</v>
      </c>
      <c r="O20" s="21" t="s">
        <v>510</v>
      </c>
      <c r="Q20" s="24"/>
    </row>
    <row r="21" spans="1:20" ht="49.5" x14ac:dyDescent="0.25">
      <c r="A21" s="16">
        <v>14</v>
      </c>
      <c r="B21" s="16">
        <v>80</v>
      </c>
      <c r="C21" s="7" t="s">
        <v>255</v>
      </c>
      <c r="D21" s="8" t="s">
        <v>256</v>
      </c>
      <c r="E21" s="8" t="s">
        <v>31</v>
      </c>
      <c r="F21" s="15">
        <v>401</v>
      </c>
      <c r="G21" s="8" t="s">
        <v>41</v>
      </c>
      <c r="H21" s="8" t="s">
        <v>257</v>
      </c>
      <c r="I21" s="9" t="s">
        <v>43</v>
      </c>
      <c r="J21" s="8"/>
      <c r="K21" s="22">
        <v>0</v>
      </c>
      <c r="L21" s="21" t="s">
        <v>816</v>
      </c>
      <c r="M21" s="21"/>
      <c r="N21" s="21"/>
      <c r="O21" s="21"/>
      <c r="Q21" s="24"/>
    </row>
    <row r="22" spans="1:20" ht="165" x14ac:dyDescent="0.25">
      <c r="A22" s="16">
        <v>15</v>
      </c>
      <c r="B22" s="16">
        <v>124</v>
      </c>
      <c r="C22" s="13" t="s">
        <v>374</v>
      </c>
      <c r="D22" s="8" t="s">
        <v>375</v>
      </c>
      <c r="E22" s="8" t="s">
        <v>40</v>
      </c>
      <c r="F22" s="15">
        <v>401</v>
      </c>
      <c r="G22" s="8" t="s">
        <v>41</v>
      </c>
      <c r="H22" s="8" t="s">
        <v>376</v>
      </c>
      <c r="I22" s="9" t="s">
        <v>22</v>
      </c>
      <c r="J22" s="8"/>
      <c r="K22" s="22">
        <v>95</v>
      </c>
      <c r="L22" s="21" t="s">
        <v>817</v>
      </c>
      <c r="M22" s="21" t="s">
        <v>496</v>
      </c>
      <c r="N22" s="21" t="s">
        <v>507</v>
      </c>
      <c r="O22" s="21" t="s">
        <v>508</v>
      </c>
      <c r="Q22" s="24"/>
    </row>
    <row r="23" spans="1:20" ht="66" x14ac:dyDescent="0.25">
      <c r="A23" s="16">
        <v>16</v>
      </c>
      <c r="B23" s="16">
        <v>130</v>
      </c>
      <c r="C23" s="13" t="s">
        <v>388</v>
      </c>
      <c r="D23" s="8" t="s">
        <v>389</v>
      </c>
      <c r="E23" s="8" t="s">
        <v>31</v>
      </c>
      <c r="F23" s="15">
        <v>401</v>
      </c>
      <c r="G23" s="8" t="s">
        <v>41</v>
      </c>
      <c r="H23" s="8" t="s">
        <v>238</v>
      </c>
      <c r="I23" s="9" t="s">
        <v>28</v>
      </c>
      <c r="J23" s="8"/>
      <c r="K23" s="22">
        <v>90</v>
      </c>
      <c r="L23" s="21" t="s">
        <v>509</v>
      </c>
      <c r="M23" s="21" t="s">
        <v>496</v>
      </c>
      <c r="N23" s="21" t="s">
        <v>507</v>
      </c>
      <c r="O23" s="21" t="s">
        <v>510</v>
      </c>
      <c r="Q23" s="24"/>
    </row>
    <row r="24" spans="1:20" ht="41.25" x14ac:dyDescent="0.25">
      <c r="A24" s="16">
        <v>17</v>
      </c>
      <c r="B24" s="16">
        <v>34</v>
      </c>
      <c r="C24" s="7" t="s">
        <v>120</v>
      </c>
      <c r="D24" s="8" t="s">
        <v>121</v>
      </c>
      <c r="E24" s="8" t="s">
        <v>31</v>
      </c>
      <c r="F24" s="15">
        <v>401</v>
      </c>
      <c r="G24" s="8" t="s">
        <v>41</v>
      </c>
      <c r="H24" s="8" t="s">
        <v>26</v>
      </c>
      <c r="I24" s="9" t="s">
        <v>122</v>
      </c>
      <c r="J24" s="8" t="s">
        <v>504</v>
      </c>
      <c r="K24" s="22">
        <v>80</v>
      </c>
      <c r="L24" s="21" t="s">
        <v>860</v>
      </c>
      <c r="M24" s="21" t="s">
        <v>496</v>
      </c>
      <c r="N24" s="21"/>
      <c r="O24" s="21"/>
      <c r="Q24" s="24"/>
    </row>
    <row r="25" spans="1:20" ht="49.5" x14ac:dyDescent="0.25">
      <c r="A25" s="16">
        <v>18</v>
      </c>
      <c r="B25" s="16">
        <v>46</v>
      </c>
      <c r="C25" s="7" t="s">
        <v>154</v>
      </c>
      <c r="D25" s="8" t="s">
        <v>155</v>
      </c>
      <c r="E25" s="8" t="s">
        <v>31</v>
      </c>
      <c r="F25" s="15">
        <v>401</v>
      </c>
      <c r="G25" s="8" t="s">
        <v>41</v>
      </c>
      <c r="H25" s="8" t="s">
        <v>156</v>
      </c>
      <c r="I25" s="9" t="s">
        <v>157</v>
      </c>
      <c r="J25" s="8" t="s">
        <v>504</v>
      </c>
      <c r="K25" s="22">
        <v>25</v>
      </c>
      <c r="L25" s="21" t="s">
        <v>943</v>
      </c>
      <c r="M25" s="21" t="s">
        <v>499</v>
      </c>
      <c r="N25" s="21" t="s">
        <v>384</v>
      </c>
      <c r="O25" s="21" t="s">
        <v>384</v>
      </c>
      <c r="Q25" s="24"/>
    </row>
    <row r="26" spans="1:20" ht="41.25" x14ac:dyDescent="0.25">
      <c r="A26" s="16">
        <v>19</v>
      </c>
      <c r="B26" s="16">
        <v>70</v>
      </c>
      <c r="C26" s="7" t="s">
        <v>226</v>
      </c>
      <c r="D26" s="8" t="s">
        <v>227</v>
      </c>
      <c r="E26" s="8" t="s">
        <v>40</v>
      </c>
      <c r="F26" s="15">
        <v>401</v>
      </c>
      <c r="G26" s="8" t="s">
        <v>41</v>
      </c>
      <c r="H26" s="8" t="s">
        <v>228</v>
      </c>
      <c r="I26" s="9" t="s">
        <v>22</v>
      </c>
      <c r="J26" s="8" t="s">
        <v>512</v>
      </c>
      <c r="K26" s="22">
        <v>0</v>
      </c>
      <c r="L26" s="21" t="s">
        <v>851</v>
      </c>
      <c r="M26" s="21"/>
      <c r="N26" s="21"/>
      <c r="O26" s="21" t="s">
        <v>852</v>
      </c>
      <c r="Q26" s="24"/>
    </row>
    <row r="27" spans="1:20" ht="115.5" x14ac:dyDescent="0.25">
      <c r="A27" s="16">
        <v>20</v>
      </c>
      <c r="B27" s="16">
        <v>131</v>
      </c>
      <c r="C27" s="13" t="s">
        <v>390</v>
      </c>
      <c r="D27" s="8" t="s">
        <v>391</v>
      </c>
      <c r="E27" s="8" t="s">
        <v>40</v>
      </c>
      <c r="F27" s="15">
        <v>401</v>
      </c>
      <c r="G27" s="8" t="s">
        <v>41</v>
      </c>
      <c r="H27" s="8" t="s">
        <v>392</v>
      </c>
      <c r="I27" s="9" t="s">
        <v>28</v>
      </c>
      <c r="J27" s="8"/>
      <c r="K27" s="22">
        <v>80</v>
      </c>
      <c r="L27" s="21" t="s">
        <v>861</v>
      </c>
      <c r="M27" s="21"/>
      <c r="N27" s="21"/>
      <c r="O27" s="21" t="s">
        <v>862</v>
      </c>
      <c r="Q27" s="24"/>
    </row>
    <row r="28" spans="1:20" ht="74.25" x14ac:dyDescent="0.25">
      <c r="A28" s="16">
        <v>21</v>
      </c>
      <c r="B28" s="16">
        <v>159</v>
      </c>
      <c r="C28" s="14" t="s">
        <v>464</v>
      </c>
      <c r="D28" s="8" t="s">
        <v>465</v>
      </c>
      <c r="E28" s="8" t="s">
        <v>40</v>
      </c>
      <c r="F28" s="15">
        <v>401</v>
      </c>
      <c r="G28" s="8" t="s">
        <v>41</v>
      </c>
      <c r="H28" s="8" t="s">
        <v>466</v>
      </c>
      <c r="I28" s="9" t="s">
        <v>22</v>
      </c>
      <c r="J28" s="8"/>
      <c r="K28" s="22">
        <v>0</v>
      </c>
      <c r="L28" s="21" t="s">
        <v>863</v>
      </c>
      <c r="M28" s="21"/>
      <c r="N28" s="21"/>
      <c r="O28" s="21" t="s">
        <v>864</v>
      </c>
      <c r="Q28" s="24"/>
    </row>
    <row r="29" spans="1:20" ht="41.25" x14ac:dyDescent="0.25">
      <c r="A29" s="16">
        <v>22</v>
      </c>
      <c r="B29" s="16">
        <v>2</v>
      </c>
      <c r="C29" s="7" t="s">
        <v>10</v>
      </c>
      <c r="D29" s="8" t="s">
        <v>11</v>
      </c>
      <c r="E29" s="8" t="s">
        <v>6</v>
      </c>
      <c r="F29" s="15">
        <v>405</v>
      </c>
      <c r="G29" s="8" t="s">
        <v>487</v>
      </c>
      <c r="H29" s="8" t="s">
        <v>13</v>
      </c>
      <c r="I29" s="9" t="s">
        <v>9</v>
      </c>
      <c r="J29" s="8"/>
      <c r="K29" s="22">
        <v>100</v>
      </c>
      <c r="L29" s="21" t="s">
        <v>905</v>
      </c>
      <c r="M29" s="21" t="s">
        <v>496</v>
      </c>
      <c r="N29" s="21" t="s">
        <v>497</v>
      </c>
      <c r="O29" s="44" t="s">
        <v>645</v>
      </c>
      <c r="Q29" s="24">
        <f>SUM(K29:K29)/1</f>
        <v>100</v>
      </c>
      <c r="T29" s="51">
        <v>20231231</v>
      </c>
    </row>
    <row r="30" spans="1:20" ht="49.5" x14ac:dyDescent="0.25">
      <c r="A30" s="16">
        <v>23</v>
      </c>
      <c r="B30" s="16">
        <v>7</v>
      </c>
      <c r="C30" s="7" t="s">
        <v>33</v>
      </c>
      <c r="D30" s="8" t="s">
        <v>482</v>
      </c>
      <c r="E30" s="8" t="s">
        <v>31</v>
      </c>
      <c r="F30" s="15">
        <v>601</v>
      </c>
      <c r="G30" s="8" t="s">
        <v>488</v>
      </c>
      <c r="H30" s="8" t="s">
        <v>34</v>
      </c>
      <c r="I30" s="9" t="s">
        <v>9</v>
      </c>
      <c r="J30" s="8" t="s">
        <v>623</v>
      </c>
      <c r="K30" s="22">
        <v>100</v>
      </c>
      <c r="L30" s="21" t="s">
        <v>624</v>
      </c>
      <c r="M30" s="21" t="s">
        <v>496</v>
      </c>
      <c r="N30" s="21" t="s">
        <v>507</v>
      </c>
      <c r="O30" s="21" t="s">
        <v>507</v>
      </c>
      <c r="Q30" s="24">
        <f>SUM(K30)</f>
        <v>100</v>
      </c>
      <c r="T30" s="47">
        <v>20230613</v>
      </c>
    </row>
    <row r="31" spans="1:20" ht="66" x14ac:dyDescent="0.25">
      <c r="A31" s="16">
        <v>24</v>
      </c>
      <c r="B31" s="16">
        <v>12</v>
      </c>
      <c r="C31" s="7" t="s">
        <v>50</v>
      </c>
      <c r="D31" s="8" t="s">
        <v>51</v>
      </c>
      <c r="E31" s="8" t="s">
        <v>19</v>
      </c>
      <c r="F31" s="15">
        <v>603</v>
      </c>
      <c r="G31" s="8" t="s">
        <v>52</v>
      </c>
      <c r="H31" s="8" t="s">
        <v>53</v>
      </c>
      <c r="I31" s="9" t="s">
        <v>9</v>
      </c>
      <c r="J31" s="8"/>
      <c r="K31" s="22">
        <v>70</v>
      </c>
      <c r="L31" s="21" t="s">
        <v>865</v>
      </c>
      <c r="M31" s="21" t="s">
        <v>499</v>
      </c>
      <c r="N31" s="21" t="s">
        <v>866</v>
      </c>
      <c r="O31" s="44" t="s">
        <v>645</v>
      </c>
      <c r="Q31" s="24">
        <f>SUM(K31+K32)/2</f>
        <v>65</v>
      </c>
      <c r="T31" s="56">
        <v>20250305</v>
      </c>
    </row>
    <row r="32" spans="1:20" ht="49.5" x14ac:dyDescent="0.25">
      <c r="A32" s="16">
        <v>25</v>
      </c>
      <c r="B32" s="16">
        <v>20</v>
      </c>
      <c r="C32" s="7" t="s">
        <v>76</v>
      </c>
      <c r="D32" s="8" t="s">
        <v>77</v>
      </c>
      <c r="E32" s="8" t="s">
        <v>31</v>
      </c>
      <c r="F32" s="15">
        <v>603</v>
      </c>
      <c r="G32" s="8" t="s">
        <v>52</v>
      </c>
      <c r="H32" s="8" t="s">
        <v>78</v>
      </c>
      <c r="I32" s="9" t="s">
        <v>9</v>
      </c>
      <c r="J32" s="8"/>
      <c r="K32" s="22">
        <v>60</v>
      </c>
      <c r="L32" s="21" t="s">
        <v>867</v>
      </c>
      <c r="M32" s="21" t="s">
        <v>499</v>
      </c>
      <c r="N32" s="21" t="s">
        <v>868</v>
      </c>
      <c r="O32" s="44" t="s">
        <v>645</v>
      </c>
      <c r="Q32" s="24"/>
    </row>
    <row r="33" spans="1:20" ht="33" x14ac:dyDescent="0.25">
      <c r="A33" s="16">
        <v>26</v>
      </c>
      <c r="B33" s="16">
        <v>6</v>
      </c>
      <c r="C33" s="7" t="s">
        <v>29</v>
      </c>
      <c r="D33" s="8" t="s">
        <v>30</v>
      </c>
      <c r="E33" s="8" t="s">
        <v>31</v>
      </c>
      <c r="F33" s="15">
        <v>604</v>
      </c>
      <c r="G33" s="8" t="s">
        <v>489</v>
      </c>
      <c r="H33" s="8" t="s">
        <v>32</v>
      </c>
      <c r="I33" s="9" t="s">
        <v>9</v>
      </c>
      <c r="J33" s="8" t="s">
        <v>502</v>
      </c>
      <c r="K33" s="22">
        <v>90</v>
      </c>
      <c r="L33" s="21" t="s">
        <v>828</v>
      </c>
      <c r="M33" s="21" t="s">
        <v>496</v>
      </c>
      <c r="N33" s="21" t="s">
        <v>507</v>
      </c>
      <c r="O33" s="44" t="s">
        <v>645</v>
      </c>
      <c r="Q33" s="24">
        <f>SUM(K33)</f>
        <v>90</v>
      </c>
      <c r="T33" s="56">
        <v>20250305</v>
      </c>
    </row>
    <row r="34" spans="1:20" ht="16.5" x14ac:dyDescent="0.25">
      <c r="A34" s="16">
        <v>27</v>
      </c>
      <c r="B34" s="16">
        <v>3</v>
      </c>
      <c r="C34" s="7" t="s">
        <v>14</v>
      </c>
      <c r="D34" s="8" t="s">
        <v>15</v>
      </c>
      <c r="E34" s="8" t="s">
        <v>6</v>
      </c>
      <c r="F34" s="15">
        <v>903</v>
      </c>
      <c r="G34" s="8" t="s">
        <v>16</v>
      </c>
      <c r="H34" s="8" t="s">
        <v>13</v>
      </c>
      <c r="I34" s="9" t="s">
        <v>9</v>
      </c>
      <c r="J34" s="8"/>
      <c r="K34" s="22"/>
      <c r="L34" s="21"/>
      <c r="M34" s="21"/>
      <c r="N34" s="21"/>
      <c r="O34" s="21"/>
      <c r="Q34" s="24">
        <f>SUM(K34:K36)/3</f>
        <v>0</v>
      </c>
    </row>
    <row r="35" spans="1:20" ht="41.25" x14ac:dyDescent="0.25">
      <c r="A35" s="16">
        <v>28</v>
      </c>
      <c r="B35" s="16">
        <v>137</v>
      </c>
      <c r="C35" s="13" t="s">
        <v>408</v>
      </c>
      <c r="D35" s="8" t="s">
        <v>409</v>
      </c>
      <c r="E35" s="8" t="s">
        <v>6</v>
      </c>
      <c r="F35" s="15">
        <v>903</v>
      </c>
      <c r="G35" s="8" t="s">
        <v>16</v>
      </c>
      <c r="H35" s="8" t="s">
        <v>410</v>
      </c>
      <c r="I35" s="9" t="s">
        <v>28</v>
      </c>
      <c r="J35" s="8"/>
      <c r="K35" s="22"/>
      <c r="L35" s="21"/>
      <c r="M35" s="21"/>
      <c r="N35" s="21"/>
      <c r="O35" s="21"/>
      <c r="Q35" s="24"/>
    </row>
    <row r="36" spans="1:20" ht="24.75" x14ac:dyDescent="0.25">
      <c r="A36" s="16">
        <v>29</v>
      </c>
      <c r="B36" s="16">
        <v>138</v>
      </c>
      <c r="C36" s="13" t="s">
        <v>411</v>
      </c>
      <c r="D36" s="8" t="s">
        <v>412</v>
      </c>
      <c r="E36" s="8" t="s">
        <v>6</v>
      </c>
      <c r="F36" s="15">
        <v>903</v>
      </c>
      <c r="G36" s="8" t="s">
        <v>16</v>
      </c>
      <c r="H36" s="8" t="s">
        <v>413</v>
      </c>
      <c r="I36" s="9" t="s">
        <v>9</v>
      </c>
      <c r="J36" s="8"/>
      <c r="K36" s="22"/>
      <c r="L36" s="21"/>
      <c r="M36" s="21"/>
      <c r="N36" s="21"/>
      <c r="O36" s="21"/>
      <c r="Q36" s="24"/>
    </row>
    <row r="37" spans="1:20" ht="66" x14ac:dyDescent="0.25">
      <c r="A37" s="16">
        <v>30</v>
      </c>
      <c r="B37" s="16">
        <v>77</v>
      </c>
      <c r="C37" s="7" t="s">
        <v>246</v>
      </c>
      <c r="D37" s="8" t="s">
        <v>247</v>
      </c>
      <c r="E37" s="8" t="s">
        <v>248</v>
      </c>
      <c r="F37" s="15">
        <v>903</v>
      </c>
      <c r="G37" s="8" t="s">
        <v>13</v>
      </c>
      <c r="H37" s="8" t="s">
        <v>249</v>
      </c>
      <c r="I37" s="9" t="s">
        <v>9</v>
      </c>
      <c r="J37" s="8"/>
      <c r="K37" s="22">
        <v>100</v>
      </c>
      <c r="L37" s="21" t="s">
        <v>974</v>
      </c>
      <c r="M37" s="21" t="s">
        <v>496</v>
      </c>
      <c r="N37" s="21"/>
      <c r="O37" s="21"/>
      <c r="Q37" s="24">
        <f>SUM(K37:K44)/8</f>
        <v>88.75</v>
      </c>
      <c r="T37" s="56">
        <v>20250305</v>
      </c>
    </row>
    <row r="38" spans="1:20" ht="123.75" x14ac:dyDescent="0.25">
      <c r="A38" s="16">
        <v>31</v>
      </c>
      <c r="B38" s="16">
        <v>78</v>
      </c>
      <c r="C38" s="7" t="s">
        <v>250</v>
      </c>
      <c r="D38" s="8" t="s">
        <v>251</v>
      </c>
      <c r="E38" s="8" t="s">
        <v>31</v>
      </c>
      <c r="F38" s="15">
        <v>903</v>
      </c>
      <c r="G38" s="8" t="s">
        <v>13</v>
      </c>
      <c r="H38" s="8" t="s">
        <v>249</v>
      </c>
      <c r="I38" s="9" t="s">
        <v>9</v>
      </c>
      <c r="J38" s="8"/>
      <c r="K38" s="22">
        <v>80</v>
      </c>
      <c r="L38" s="21" t="s">
        <v>975</v>
      </c>
      <c r="M38" s="21" t="s">
        <v>496</v>
      </c>
      <c r="N38" s="21"/>
      <c r="O38" s="21"/>
      <c r="Q38" s="24"/>
    </row>
    <row r="39" spans="1:20" ht="239.25" x14ac:dyDescent="0.25">
      <c r="A39" s="16">
        <v>32</v>
      </c>
      <c r="B39" s="16">
        <v>81</v>
      </c>
      <c r="C39" s="7" t="s">
        <v>258</v>
      </c>
      <c r="D39" s="8" t="s">
        <v>259</v>
      </c>
      <c r="E39" s="8" t="s">
        <v>6</v>
      </c>
      <c r="F39" s="15">
        <v>903</v>
      </c>
      <c r="G39" s="8" t="s">
        <v>13</v>
      </c>
      <c r="H39" s="8" t="s">
        <v>260</v>
      </c>
      <c r="I39" s="9" t="s">
        <v>9</v>
      </c>
      <c r="J39" s="8"/>
      <c r="K39" s="22">
        <v>100</v>
      </c>
      <c r="L39" s="21" t="s">
        <v>977</v>
      </c>
      <c r="M39" s="21" t="s">
        <v>496</v>
      </c>
      <c r="N39" s="21"/>
      <c r="O39" s="21"/>
      <c r="Q39" s="24"/>
    </row>
    <row r="40" spans="1:20" ht="264" x14ac:dyDescent="0.25">
      <c r="A40" s="16">
        <v>33</v>
      </c>
      <c r="B40" s="16">
        <v>86</v>
      </c>
      <c r="C40" s="7" t="s">
        <v>270</v>
      </c>
      <c r="D40" s="8" t="s">
        <v>271</v>
      </c>
      <c r="E40" s="8" t="s">
        <v>272</v>
      </c>
      <c r="F40" s="15">
        <v>903</v>
      </c>
      <c r="G40" s="8" t="s">
        <v>13</v>
      </c>
      <c r="H40" s="8" t="s">
        <v>273</v>
      </c>
      <c r="I40" s="9" t="s">
        <v>9</v>
      </c>
      <c r="J40" s="8"/>
      <c r="K40" s="22">
        <v>100</v>
      </c>
      <c r="L40" s="21" t="s">
        <v>976</v>
      </c>
      <c r="M40" s="21" t="s">
        <v>496</v>
      </c>
      <c r="N40" s="21"/>
      <c r="O40" s="21"/>
      <c r="Q40" s="24"/>
    </row>
    <row r="41" spans="1:20" ht="66" x14ac:dyDescent="0.25">
      <c r="A41" s="16">
        <v>34</v>
      </c>
      <c r="B41" s="16">
        <v>90</v>
      </c>
      <c r="C41" s="7" t="s">
        <v>281</v>
      </c>
      <c r="D41" s="8" t="s">
        <v>282</v>
      </c>
      <c r="E41" s="8" t="s">
        <v>6</v>
      </c>
      <c r="F41" s="15">
        <v>903</v>
      </c>
      <c r="G41" s="8" t="s">
        <v>13</v>
      </c>
      <c r="H41" s="8" t="s">
        <v>283</v>
      </c>
      <c r="I41" s="9" t="s">
        <v>9</v>
      </c>
      <c r="J41" s="8"/>
      <c r="K41" s="22">
        <v>90</v>
      </c>
      <c r="L41" s="21" t="s">
        <v>978</v>
      </c>
      <c r="M41" s="21" t="s">
        <v>496</v>
      </c>
      <c r="N41" s="21"/>
      <c r="O41" s="21"/>
      <c r="Q41" s="24"/>
    </row>
    <row r="42" spans="1:20" ht="74.25" x14ac:dyDescent="0.25">
      <c r="A42" s="16">
        <v>35</v>
      </c>
      <c r="B42" s="16">
        <v>91</v>
      </c>
      <c r="C42" s="7" t="s">
        <v>284</v>
      </c>
      <c r="D42" s="8" t="s">
        <v>285</v>
      </c>
      <c r="E42" s="8" t="s">
        <v>6</v>
      </c>
      <c r="F42" s="15">
        <v>903</v>
      </c>
      <c r="G42" s="8" t="s">
        <v>13</v>
      </c>
      <c r="H42" s="8" t="s">
        <v>283</v>
      </c>
      <c r="I42" s="9" t="s">
        <v>9</v>
      </c>
      <c r="J42" s="8"/>
      <c r="K42" s="22">
        <v>80</v>
      </c>
      <c r="L42" s="21" t="s">
        <v>979</v>
      </c>
      <c r="M42" s="21" t="s">
        <v>496</v>
      </c>
      <c r="N42" s="21"/>
      <c r="O42" s="21"/>
      <c r="Q42" s="24"/>
    </row>
    <row r="43" spans="1:20" ht="24.75" x14ac:dyDescent="0.25">
      <c r="A43" s="16">
        <v>36</v>
      </c>
      <c r="B43" s="16">
        <v>106</v>
      </c>
      <c r="C43" s="13" t="s">
        <v>326</v>
      </c>
      <c r="D43" s="8" t="s">
        <v>327</v>
      </c>
      <c r="E43" s="8" t="s">
        <v>31</v>
      </c>
      <c r="F43" s="15">
        <v>903</v>
      </c>
      <c r="G43" s="8" t="s">
        <v>13</v>
      </c>
      <c r="H43" s="8" t="s">
        <v>273</v>
      </c>
      <c r="I43" s="9" t="s">
        <v>9</v>
      </c>
      <c r="J43" s="8"/>
      <c r="K43" s="22">
        <v>100</v>
      </c>
      <c r="L43" s="21" t="s">
        <v>829</v>
      </c>
      <c r="M43" s="21" t="s">
        <v>496</v>
      </c>
      <c r="N43" s="21"/>
      <c r="O43" s="21"/>
      <c r="Q43" s="24"/>
    </row>
    <row r="44" spans="1:20" ht="66" x14ac:dyDescent="0.25">
      <c r="A44" s="16">
        <v>37</v>
      </c>
      <c r="B44" s="16">
        <v>136</v>
      </c>
      <c r="C44" s="13" t="s">
        <v>405</v>
      </c>
      <c r="D44" s="8" t="s">
        <v>406</v>
      </c>
      <c r="E44" s="8" t="s">
        <v>31</v>
      </c>
      <c r="F44" s="15">
        <v>903</v>
      </c>
      <c r="G44" s="8" t="s">
        <v>13</v>
      </c>
      <c r="H44" s="8" t="s">
        <v>407</v>
      </c>
      <c r="I44" s="9" t="s">
        <v>9</v>
      </c>
      <c r="J44" s="8"/>
      <c r="K44" s="22">
        <v>60</v>
      </c>
      <c r="L44" s="21" t="s">
        <v>869</v>
      </c>
      <c r="M44" s="21" t="s">
        <v>496</v>
      </c>
      <c r="N44" s="21"/>
      <c r="O44" s="21"/>
      <c r="Q44" s="24"/>
    </row>
    <row r="45" spans="1:20" ht="74.25" x14ac:dyDescent="0.25">
      <c r="A45" s="16">
        <v>38</v>
      </c>
      <c r="B45" s="16">
        <v>111</v>
      </c>
      <c r="C45" s="13" t="s">
        <v>337</v>
      </c>
      <c r="D45" s="8" t="s">
        <v>338</v>
      </c>
      <c r="E45" s="8" t="s">
        <v>19</v>
      </c>
      <c r="F45" s="15">
        <v>906</v>
      </c>
      <c r="G45" s="8" t="s">
        <v>339</v>
      </c>
      <c r="H45" s="8" t="s">
        <v>340</v>
      </c>
      <c r="I45" s="9" t="s">
        <v>9</v>
      </c>
      <c r="J45" s="8" t="s">
        <v>518</v>
      </c>
      <c r="K45" s="22">
        <v>100</v>
      </c>
      <c r="L45" s="21" t="s">
        <v>519</v>
      </c>
      <c r="M45" s="21" t="s">
        <v>496</v>
      </c>
      <c r="N45" s="21" t="s">
        <v>496</v>
      </c>
      <c r="O45" s="44" t="s">
        <v>645</v>
      </c>
      <c r="Q45" s="24">
        <f>SUM(K45+K46)/2</f>
        <v>100</v>
      </c>
      <c r="T45" s="1">
        <v>20220101</v>
      </c>
    </row>
    <row r="46" spans="1:20" ht="49.5" x14ac:dyDescent="0.25">
      <c r="A46" s="16">
        <v>39</v>
      </c>
      <c r="B46" s="16">
        <v>112</v>
      </c>
      <c r="C46" s="13" t="s">
        <v>341</v>
      </c>
      <c r="D46" s="8" t="s">
        <v>342</v>
      </c>
      <c r="E46" s="8" t="s">
        <v>19</v>
      </c>
      <c r="F46" s="15">
        <v>906</v>
      </c>
      <c r="G46" s="8" t="s">
        <v>339</v>
      </c>
      <c r="H46" s="8" t="s">
        <v>343</v>
      </c>
      <c r="I46" s="9" t="s">
        <v>9</v>
      </c>
      <c r="J46" s="8" t="s">
        <v>518</v>
      </c>
      <c r="K46" s="22">
        <v>100</v>
      </c>
      <c r="L46" s="21" t="s">
        <v>521</v>
      </c>
      <c r="M46" s="21" t="s">
        <v>496</v>
      </c>
      <c r="N46" s="21" t="s">
        <v>496</v>
      </c>
      <c r="O46" s="44" t="s">
        <v>645</v>
      </c>
      <c r="Q46" s="24"/>
    </row>
    <row r="47" spans="1:20" ht="49.5" x14ac:dyDescent="0.25">
      <c r="A47" s="16">
        <v>40</v>
      </c>
      <c r="B47" s="16">
        <v>38</v>
      </c>
      <c r="C47" s="7" t="s">
        <v>130</v>
      </c>
      <c r="D47" s="8" t="s">
        <v>131</v>
      </c>
      <c r="E47" s="8" t="s">
        <v>31</v>
      </c>
      <c r="F47" s="15">
        <v>1001</v>
      </c>
      <c r="G47" s="8" t="s">
        <v>132</v>
      </c>
      <c r="H47" s="8" t="s">
        <v>133</v>
      </c>
      <c r="I47" s="9" t="s">
        <v>122</v>
      </c>
      <c r="J47" s="8" t="s">
        <v>502</v>
      </c>
      <c r="K47" s="22"/>
      <c r="L47" s="21" t="s">
        <v>987</v>
      </c>
      <c r="M47" s="21"/>
      <c r="N47" s="21"/>
      <c r="O47" s="21"/>
      <c r="Q47" s="24">
        <f>SUM(K47:K50)/4</f>
        <v>50</v>
      </c>
      <c r="T47" s="58">
        <v>20250527</v>
      </c>
    </row>
    <row r="48" spans="1:20" ht="115.5" x14ac:dyDescent="0.25">
      <c r="A48" s="16">
        <v>41</v>
      </c>
      <c r="B48" s="16">
        <v>39</v>
      </c>
      <c r="C48" s="7" t="s">
        <v>134</v>
      </c>
      <c r="D48" s="8" t="s">
        <v>988</v>
      </c>
      <c r="E48" s="8" t="s">
        <v>31</v>
      </c>
      <c r="F48" s="15">
        <v>1001</v>
      </c>
      <c r="G48" s="8" t="s">
        <v>132</v>
      </c>
      <c r="H48" s="8" t="s">
        <v>135</v>
      </c>
      <c r="I48" s="9" t="s">
        <v>28</v>
      </c>
      <c r="J48" s="8" t="s">
        <v>502</v>
      </c>
      <c r="K48" s="22">
        <v>100</v>
      </c>
      <c r="L48" s="21" t="s">
        <v>989</v>
      </c>
      <c r="M48" s="21" t="s">
        <v>496</v>
      </c>
      <c r="N48" s="21"/>
      <c r="O48" s="21" t="s">
        <v>990</v>
      </c>
      <c r="Q48" s="24"/>
    </row>
    <row r="49" spans="1:20" ht="33" x14ac:dyDescent="0.25">
      <c r="A49" s="16">
        <v>42</v>
      </c>
      <c r="B49" s="16">
        <v>37</v>
      </c>
      <c r="C49" s="7" t="s">
        <v>127</v>
      </c>
      <c r="D49" s="8" t="s">
        <v>128</v>
      </c>
      <c r="E49" s="8" t="s">
        <v>31</v>
      </c>
      <c r="F49" s="15">
        <v>1001</v>
      </c>
      <c r="G49" s="8" t="s">
        <v>132</v>
      </c>
      <c r="H49" s="8" t="s">
        <v>129</v>
      </c>
      <c r="I49" s="9" t="s">
        <v>43</v>
      </c>
      <c r="J49" s="8" t="s">
        <v>502</v>
      </c>
      <c r="K49" s="22"/>
      <c r="L49" s="21" t="s">
        <v>987</v>
      </c>
      <c r="M49" s="21"/>
      <c r="N49" s="21"/>
      <c r="O49" s="21"/>
      <c r="Q49" s="24"/>
    </row>
    <row r="50" spans="1:20" ht="49.5" x14ac:dyDescent="0.25">
      <c r="A50" s="16">
        <v>43</v>
      </c>
      <c r="B50" s="16">
        <v>40</v>
      </c>
      <c r="C50" s="7" t="s">
        <v>136</v>
      </c>
      <c r="D50" s="8" t="s">
        <v>991</v>
      </c>
      <c r="E50" s="8" t="s">
        <v>6</v>
      </c>
      <c r="F50" s="15">
        <v>1001</v>
      </c>
      <c r="G50" s="8" t="s">
        <v>132</v>
      </c>
      <c r="H50" s="8" t="s">
        <v>137</v>
      </c>
      <c r="I50" s="9" t="s">
        <v>103</v>
      </c>
      <c r="J50" s="8" t="s">
        <v>502</v>
      </c>
      <c r="K50" s="22">
        <v>100</v>
      </c>
      <c r="L50" s="21" t="s">
        <v>992</v>
      </c>
      <c r="M50" s="21"/>
      <c r="N50" s="21"/>
      <c r="O50" s="21" t="s">
        <v>990</v>
      </c>
      <c r="Q50" s="24"/>
    </row>
    <row r="51" spans="1:20" ht="33" x14ac:dyDescent="0.25">
      <c r="A51" s="16">
        <v>44</v>
      </c>
      <c r="B51" s="16">
        <v>37</v>
      </c>
      <c r="C51" s="7" t="s">
        <v>127</v>
      </c>
      <c r="D51" s="8" t="s">
        <v>128</v>
      </c>
      <c r="E51" s="8" t="s">
        <v>31</v>
      </c>
      <c r="F51" s="15">
        <v>1002</v>
      </c>
      <c r="G51" s="8" t="s">
        <v>490</v>
      </c>
      <c r="H51" s="8" t="s">
        <v>129</v>
      </c>
      <c r="I51" s="9" t="s">
        <v>43</v>
      </c>
      <c r="J51" s="8"/>
      <c r="K51" s="22"/>
      <c r="L51" s="21"/>
      <c r="M51" s="21"/>
      <c r="N51" s="21"/>
      <c r="O51" s="21"/>
      <c r="Q51" s="24">
        <f>SUM(K51)</f>
        <v>0</v>
      </c>
      <c r="T51" s="1">
        <v>20220101</v>
      </c>
    </row>
    <row r="52" spans="1:20" ht="82.5" x14ac:dyDescent="0.25">
      <c r="A52" s="16">
        <v>45</v>
      </c>
      <c r="B52" s="16">
        <v>87</v>
      </c>
      <c r="C52" s="7" t="s">
        <v>274</v>
      </c>
      <c r="D52" s="8" t="s">
        <v>275</v>
      </c>
      <c r="E52" s="8" t="s">
        <v>248</v>
      </c>
      <c r="F52" s="15">
        <v>1101</v>
      </c>
      <c r="G52" s="8" t="s">
        <v>276</v>
      </c>
      <c r="H52" s="8" t="s">
        <v>257</v>
      </c>
      <c r="I52" s="9" t="s">
        <v>9</v>
      </c>
      <c r="J52" s="8" t="s">
        <v>501</v>
      </c>
      <c r="K52" s="22">
        <v>100</v>
      </c>
      <c r="L52" s="21" t="s">
        <v>870</v>
      </c>
      <c r="M52" s="21" t="s">
        <v>496</v>
      </c>
      <c r="N52" s="21"/>
      <c r="O52" s="21"/>
      <c r="Q52" s="24">
        <f>SUM(K52:K54)/3</f>
        <v>90</v>
      </c>
      <c r="T52" s="58">
        <v>20250527</v>
      </c>
    </row>
    <row r="53" spans="1:20" ht="66" x14ac:dyDescent="0.25">
      <c r="A53" s="16">
        <v>46</v>
      </c>
      <c r="B53" s="16">
        <v>92</v>
      </c>
      <c r="C53" s="7" t="s">
        <v>286</v>
      </c>
      <c r="D53" s="8" t="s">
        <v>287</v>
      </c>
      <c r="E53" s="8" t="s">
        <v>6</v>
      </c>
      <c r="F53" s="15">
        <v>1101</v>
      </c>
      <c r="G53" s="8" t="s">
        <v>276</v>
      </c>
      <c r="H53" s="8" t="s">
        <v>238</v>
      </c>
      <c r="I53" s="9" t="s">
        <v>9</v>
      </c>
      <c r="J53" s="8" t="s">
        <v>501</v>
      </c>
      <c r="K53" s="22">
        <v>90</v>
      </c>
      <c r="L53" s="21" t="s">
        <v>871</v>
      </c>
      <c r="M53" s="21" t="s">
        <v>496</v>
      </c>
      <c r="N53" s="21"/>
      <c r="O53" s="21"/>
      <c r="Q53" s="24"/>
    </row>
    <row r="54" spans="1:20" ht="57.75" x14ac:dyDescent="0.25">
      <c r="A54" s="16">
        <v>47</v>
      </c>
      <c r="B54" s="16">
        <v>163</v>
      </c>
      <c r="C54" s="14" t="s">
        <v>475</v>
      </c>
      <c r="D54" s="8" t="s">
        <v>476</v>
      </c>
      <c r="E54" s="8" t="s">
        <v>40</v>
      </c>
      <c r="F54" s="15">
        <v>1101</v>
      </c>
      <c r="G54" s="8" t="s">
        <v>477</v>
      </c>
      <c r="H54" s="8" t="s">
        <v>478</v>
      </c>
      <c r="I54" s="9" t="s">
        <v>9</v>
      </c>
      <c r="J54" s="8" t="s">
        <v>501</v>
      </c>
      <c r="K54" s="22">
        <v>80</v>
      </c>
      <c r="L54" s="21" t="s">
        <v>872</v>
      </c>
      <c r="M54" s="21" t="s">
        <v>496</v>
      </c>
      <c r="N54" s="21"/>
      <c r="O54" s="21"/>
      <c r="Q54" s="24"/>
      <c r="R54" s="26"/>
    </row>
    <row r="55" spans="1:20" ht="90.75" x14ac:dyDescent="0.25">
      <c r="A55" s="16">
        <v>48</v>
      </c>
      <c r="B55" s="16">
        <v>56</v>
      </c>
      <c r="C55" s="7" t="s">
        <v>186</v>
      </c>
      <c r="D55" s="8" t="s">
        <v>187</v>
      </c>
      <c r="E55" s="8" t="s">
        <v>58</v>
      </c>
      <c r="F55" s="15">
        <v>1301</v>
      </c>
      <c r="G55" s="8" t="s">
        <v>188</v>
      </c>
      <c r="H55" s="8" t="s">
        <v>189</v>
      </c>
      <c r="I55" s="9" t="s">
        <v>9</v>
      </c>
      <c r="J55" s="8" t="s">
        <v>502</v>
      </c>
      <c r="K55" s="22">
        <v>100</v>
      </c>
      <c r="L55" s="21" t="s">
        <v>513</v>
      </c>
      <c r="M55" s="21" t="s">
        <v>496</v>
      </c>
      <c r="N55" s="21"/>
      <c r="O55" s="44" t="s">
        <v>645</v>
      </c>
      <c r="Q55" s="24">
        <f>SUM(K55:K62)/8</f>
        <v>100</v>
      </c>
      <c r="T55" s="58">
        <v>20250527</v>
      </c>
    </row>
    <row r="56" spans="1:20" ht="66" x14ac:dyDescent="0.25">
      <c r="A56" s="16">
        <v>49</v>
      </c>
      <c r="B56" s="16">
        <v>75</v>
      </c>
      <c r="C56" s="7" t="s">
        <v>242</v>
      </c>
      <c r="D56" s="8" t="s">
        <v>243</v>
      </c>
      <c r="E56" s="8" t="s">
        <v>58</v>
      </c>
      <c r="F56" s="15">
        <v>1301</v>
      </c>
      <c r="G56" s="8" t="s">
        <v>188</v>
      </c>
      <c r="H56" s="8" t="s">
        <v>189</v>
      </c>
      <c r="I56" s="9" t="s">
        <v>9</v>
      </c>
      <c r="J56" s="8" t="s">
        <v>502</v>
      </c>
      <c r="K56" s="22">
        <v>100</v>
      </c>
      <c r="L56" s="21" t="s">
        <v>830</v>
      </c>
      <c r="M56" s="21" t="s">
        <v>496</v>
      </c>
      <c r="N56" s="21"/>
      <c r="O56" s="44" t="s">
        <v>645</v>
      </c>
      <c r="Q56" s="24"/>
    </row>
    <row r="57" spans="1:20" ht="90.75" x14ac:dyDescent="0.25">
      <c r="A57" s="16">
        <v>50</v>
      </c>
      <c r="B57" s="16">
        <v>105</v>
      </c>
      <c r="C57" s="7" t="s">
        <v>324</v>
      </c>
      <c r="D57" s="8" t="s">
        <v>325</v>
      </c>
      <c r="E57" s="8" t="s">
        <v>58</v>
      </c>
      <c r="F57" s="15">
        <v>1301</v>
      </c>
      <c r="G57" s="8" t="s">
        <v>188</v>
      </c>
      <c r="H57" s="8" t="s">
        <v>153</v>
      </c>
      <c r="I57" s="9" t="s">
        <v>9</v>
      </c>
      <c r="J57" s="8" t="s">
        <v>502</v>
      </c>
      <c r="K57" s="22">
        <v>100</v>
      </c>
      <c r="L57" s="21" t="s">
        <v>993</v>
      </c>
      <c r="M57" s="21" t="s">
        <v>499</v>
      </c>
      <c r="N57" s="21"/>
      <c r="O57" s="44" t="s">
        <v>645</v>
      </c>
      <c r="Q57" s="24"/>
    </row>
    <row r="58" spans="1:20" ht="41.25" x14ac:dyDescent="0.25">
      <c r="A58" s="16">
        <v>51</v>
      </c>
      <c r="B58" s="16">
        <v>133</v>
      </c>
      <c r="C58" s="13" t="s">
        <v>396</v>
      </c>
      <c r="D58" s="8" t="s">
        <v>397</v>
      </c>
      <c r="E58" s="8" t="s">
        <v>58</v>
      </c>
      <c r="F58" s="15">
        <v>1301</v>
      </c>
      <c r="G58" s="8" t="s">
        <v>188</v>
      </c>
      <c r="H58" s="8" t="s">
        <v>398</v>
      </c>
      <c r="I58" s="9" t="s">
        <v>9</v>
      </c>
      <c r="J58" s="8" t="s">
        <v>502</v>
      </c>
      <c r="K58" s="22">
        <v>100</v>
      </c>
      <c r="L58" s="21" t="s">
        <v>514</v>
      </c>
      <c r="M58" s="21" t="s">
        <v>496</v>
      </c>
      <c r="N58" s="21"/>
      <c r="O58" s="44" t="s">
        <v>645</v>
      </c>
      <c r="Q58" s="24"/>
    </row>
    <row r="59" spans="1:20" ht="82.5" x14ac:dyDescent="0.25">
      <c r="A59" s="16">
        <v>52</v>
      </c>
      <c r="B59" s="16">
        <v>15</v>
      </c>
      <c r="C59" s="7" t="s">
        <v>60</v>
      </c>
      <c r="D59" s="8" t="s">
        <v>61</v>
      </c>
      <c r="E59" s="8" t="s">
        <v>58</v>
      </c>
      <c r="F59" s="15">
        <v>1301</v>
      </c>
      <c r="G59" s="8" t="s">
        <v>62</v>
      </c>
      <c r="H59" s="8" t="s">
        <v>63</v>
      </c>
      <c r="I59" s="9" t="s">
        <v>9</v>
      </c>
      <c r="J59" s="8" t="s">
        <v>502</v>
      </c>
      <c r="K59" s="22">
        <v>100</v>
      </c>
      <c r="L59" s="21" t="s">
        <v>515</v>
      </c>
      <c r="M59" s="21" t="s">
        <v>496</v>
      </c>
      <c r="N59" s="21"/>
      <c r="O59" s="44" t="s">
        <v>645</v>
      </c>
      <c r="Q59" s="24"/>
    </row>
    <row r="60" spans="1:20" ht="82.5" x14ac:dyDescent="0.25">
      <c r="A60" s="16">
        <v>53</v>
      </c>
      <c r="B60" s="16">
        <v>57</v>
      </c>
      <c r="C60" s="7" t="s">
        <v>190</v>
      </c>
      <c r="D60" s="8" t="s">
        <v>191</v>
      </c>
      <c r="E60" s="8" t="s">
        <v>58</v>
      </c>
      <c r="F60" s="15">
        <v>1301</v>
      </c>
      <c r="G60" s="8" t="s">
        <v>62</v>
      </c>
      <c r="H60" s="8" t="s">
        <v>192</v>
      </c>
      <c r="I60" s="9" t="s">
        <v>9</v>
      </c>
      <c r="J60" s="8" t="s">
        <v>502</v>
      </c>
      <c r="K60" s="22">
        <v>100</v>
      </c>
      <c r="L60" s="21" t="s">
        <v>994</v>
      </c>
      <c r="M60" s="21" t="s">
        <v>496</v>
      </c>
      <c r="N60" s="21"/>
      <c r="O60" s="44" t="s">
        <v>645</v>
      </c>
      <c r="Q60" s="24"/>
    </row>
    <row r="61" spans="1:20" ht="33" x14ac:dyDescent="0.25">
      <c r="A61" s="16">
        <v>54</v>
      </c>
      <c r="B61" s="16">
        <v>76</v>
      </c>
      <c r="C61" s="7" t="s">
        <v>244</v>
      </c>
      <c r="D61" s="8" t="s">
        <v>245</v>
      </c>
      <c r="E61" s="8" t="s">
        <v>58</v>
      </c>
      <c r="F61" s="15">
        <v>1301</v>
      </c>
      <c r="G61" s="8" t="s">
        <v>62</v>
      </c>
      <c r="H61" s="8" t="s">
        <v>189</v>
      </c>
      <c r="I61" s="9" t="s">
        <v>9</v>
      </c>
      <c r="J61" s="8" t="s">
        <v>502</v>
      </c>
      <c r="K61" s="22">
        <v>100</v>
      </c>
      <c r="L61" s="21" t="s">
        <v>831</v>
      </c>
      <c r="M61" s="21" t="s">
        <v>496</v>
      </c>
      <c r="N61" s="21"/>
      <c r="O61" s="44" t="s">
        <v>645</v>
      </c>
      <c r="Q61" s="24"/>
    </row>
    <row r="62" spans="1:20" ht="41.25" x14ac:dyDescent="0.25">
      <c r="A62" s="16">
        <v>55</v>
      </c>
      <c r="B62" s="16">
        <v>126</v>
      </c>
      <c r="C62" s="13" t="s">
        <v>378</v>
      </c>
      <c r="D62" s="8" t="s">
        <v>379</v>
      </c>
      <c r="E62" s="8" t="s">
        <v>58</v>
      </c>
      <c r="F62" s="15">
        <v>1301</v>
      </c>
      <c r="G62" s="8" t="s">
        <v>62</v>
      </c>
      <c r="H62" s="8" t="s">
        <v>153</v>
      </c>
      <c r="I62" s="9" t="s">
        <v>9</v>
      </c>
      <c r="J62" s="8" t="s">
        <v>502</v>
      </c>
      <c r="K62" s="22">
        <v>100</v>
      </c>
      <c r="L62" s="21" t="s">
        <v>832</v>
      </c>
      <c r="M62" s="21" t="s">
        <v>499</v>
      </c>
      <c r="N62" s="21"/>
      <c r="O62" s="44" t="s">
        <v>645</v>
      </c>
      <c r="Q62" s="24"/>
    </row>
    <row r="63" spans="1:20" ht="33" x14ac:dyDescent="0.25">
      <c r="A63" s="16">
        <v>56</v>
      </c>
      <c r="B63" s="16">
        <v>108</v>
      </c>
      <c r="C63" s="13" t="s">
        <v>330</v>
      </c>
      <c r="D63" s="8" t="s">
        <v>329</v>
      </c>
      <c r="E63" s="8" t="s">
        <v>40</v>
      </c>
      <c r="F63" s="15">
        <v>1404</v>
      </c>
      <c r="G63" s="8" t="s">
        <v>331</v>
      </c>
      <c r="H63" s="8" t="s">
        <v>111</v>
      </c>
      <c r="I63" s="9" t="s">
        <v>9</v>
      </c>
      <c r="J63" s="8"/>
      <c r="K63" s="22">
        <v>10</v>
      </c>
      <c r="L63" s="21" t="s">
        <v>622</v>
      </c>
      <c r="M63" s="21"/>
      <c r="N63" s="21"/>
      <c r="O63" s="21"/>
      <c r="Q63" s="24">
        <f>SUM(K63)</f>
        <v>10</v>
      </c>
      <c r="T63" s="1">
        <v>20220101</v>
      </c>
    </row>
    <row r="64" spans="1:20" ht="107.25" x14ac:dyDescent="0.25">
      <c r="A64" s="16">
        <v>57</v>
      </c>
      <c r="B64" s="16">
        <v>103</v>
      </c>
      <c r="C64" s="7" t="s">
        <v>316</v>
      </c>
      <c r="D64" s="8" t="s">
        <v>317</v>
      </c>
      <c r="E64" s="8" t="s">
        <v>19</v>
      </c>
      <c r="F64" s="15">
        <v>1501</v>
      </c>
      <c r="G64" s="8" t="s">
        <v>318</v>
      </c>
      <c r="H64" s="8" t="s">
        <v>319</v>
      </c>
      <c r="I64" s="9" t="s">
        <v>9</v>
      </c>
      <c r="J64" s="8" t="s">
        <v>504</v>
      </c>
      <c r="K64" s="22">
        <v>0</v>
      </c>
      <c r="L64" s="21" t="s">
        <v>969</v>
      </c>
      <c r="M64" s="21" t="s">
        <v>496</v>
      </c>
      <c r="N64" s="21" t="s">
        <v>944</v>
      </c>
      <c r="O64" s="44" t="s">
        <v>520</v>
      </c>
      <c r="Q64" s="24">
        <f>SUM(K64:K72)/9</f>
        <v>38.888888888888886</v>
      </c>
      <c r="T64" s="55">
        <v>20241002</v>
      </c>
    </row>
    <row r="65" spans="1:20" ht="123.75" x14ac:dyDescent="0.25">
      <c r="A65" s="16">
        <v>58</v>
      </c>
      <c r="B65" s="16">
        <v>102</v>
      </c>
      <c r="C65" s="7" t="s">
        <v>312</v>
      </c>
      <c r="D65" s="8" t="s">
        <v>313</v>
      </c>
      <c r="E65" s="8" t="s">
        <v>19</v>
      </c>
      <c r="F65" s="15">
        <v>1501</v>
      </c>
      <c r="G65" s="8" t="s">
        <v>314</v>
      </c>
      <c r="H65" s="8" t="s">
        <v>315</v>
      </c>
      <c r="I65" s="9" t="s">
        <v>9</v>
      </c>
      <c r="J65" s="8" t="s">
        <v>504</v>
      </c>
      <c r="K65" s="22">
        <v>0</v>
      </c>
      <c r="L65" s="21" t="s">
        <v>970</v>
      </c>
      <c r="M65" s="21" t="s">
        <v>496</v>
      </c>
      <c r="N65" s="21" t="s">
        <v>944</v>
      </c>
      <c r="O65" s="44" t="s">
        <v>520</v>
      </c>
      <c r="Q65" s="24"/>
    </row>
    <row r="66" spans="1:20" ht="165" x14ac:dyDescent="0.25">
      <c r="A66" s="16">
        <v>59</v>
      </c>
      <c r="B66" s="16">
        <v>127</v>
      </c>
      <c r="C66" s="13" t="s">
        <v>380</v>
      </c>
      <c r="D66" s="8" t="s">
        <v>381</v>
      </c>
      <c r="E66" s="8" t="s">
        <v>58</v>
      </c>
      <c r="F66" s="15">
        <v>1501</v>
      </c>
      <c r="G66" s="8" t="s">
        <v>314</v>
      </c>
      <c r="H66" s="8" t="s">
        <v>153</v>
      </c>
      <c r="I66" s="9" t="s">
        <v>9</v>
      </c>
      <c r="J66" s="8" t="s">
        <v>504</v>
      </c>
      <c r="K66" s="22">
        <v>25</v>
      </c>
      <c r="L66" s="21" t="s">
        <v>906</v>
      </c>
      <c r="M66" s="21" t="s">
        <v>499</v>
      </c>
      <c r="N66" s="21" t="s">
        <v>968</v>
      </c>
      <c r="O66" s="44" t="s">
        <v>520</v>
      </c>
      <c r="Q66" s="24"/>
    </row>
    <row r="67" spans="1:20" ht="198" x14ac:dyDescent="0.25">
      <c r="A67" s="16">
        <v>60</v>
      </c>
      <c r="B67" s="16">
        <v>139</v>
      </c>
      <c r="C67" s="13" t="s">
        <v>414</v>
      </c>
      <c r="D67" s="8" t="s">
        <v>415</v>
      </c>
      <c r="E67" s="8" t="s">
        <v>40</v>
      </c>
      <c r="F67" s="15">
        <v>1501</v>
      </c>
      <c r="G67" s="8" t="s">
        <v>314</v>
      </c>
      <c r="H67" s="8" t="s">
        <v>416</v>
      </c>
      <c r="I67" s="9" t="s">
        <v>22</v>
      </c>
      <c r="J67" s="8" t="s">
        <v>504</v>
      </c>
      <c r="K67" s="22">
        <v>50</v>
      </c>
      <c r="L67" s="21" t="s">
        <v>971</v>
      </c>
      <c r="M67" s="21" t="s">
        <v>496</v>
      </c>
      <c r="N67" s="21" t="s">
        <v>944</v>
      </c>
      <c r="O67" s="44" t="s">
        <v>520</v>
      </c>
      <c r="Q67" s="24"/>
    </row>
    <row r="68" spans="1:20" ht="173.25" x14ac:dyDescent="0.25">
      <c r="A68" s="16">
        <v>61</v>
      </c>
      <c r="B68" s="16">
        <v>144</v>
      </c>
      <c r="C68" s="14" t="s">
        <v>431</v>
      </c>
      <c r="D68" s="8" t="s">
        <v>432</v>
      </c>
      <c r="E68" s="8" t="s">
        <v>40</v>
      </c>
      <c r="F68" s="15">
        <v>1501</v>
      </c>
      <c r="G68" s="8" t="s">
        <v>314</v>
      </c>
      <c r="H68" s="8" t="s">
        <v>111</v>
      </c>
      <c r="I68" s="9" t="s">
        <v>9</v>
      </c>
      <c r="J68" s="8" t="s">
        <v>504</v>
      </c>
      <c r="K68" s="22">
        <v>50</v>
      </c>
      <c r="L68" s="21" t="s">
        <v>972</v>
      </c>
      <c r="M68" s="21" t="s">
        <v>496</v>
      </c>
      <c r="N68" s="21" t="s">
        <v>944</v>
      </c>
      <c r="O68" s="44" t="s">
        <v>520</v>
      </c>
      <c r="Q68" s="24"/>
    </row>
    <row r="69" spans="1:20" ht="123.75" x14ac:dyDescent="0.25">
      <c r="A69" s="16">
        <v>62</v>
      </c>
      <c r="B69" s="16">
        <v>158</v>
      </c>
      <c r="C69" s="14" t="s">
        <v>461</v>
      </c>
      <c r="D69" s="8" t="s">
        <v>462</v>
      </c>
      <c r="E69" s="8" t="s">
        <v>40</v>
      </c>
      <c r="F69" s="15">
        <v>1501</v>
      </c>
      <c r="G69" s="8" t="s">
        <v>314</v>
      </c>
      <c r="H69" s="8" t="s">
        <v>463</v>
      </c>
      <c r="I69" s="9" t="s">
        <v>22</v>
      </c>
      <c r="J69" s="8" t="s">
        <v>504</v>
      </c>
      <c r="K69" s="22">
        <v>100</v>
      </c>
      <c r="L69" s="21" t="s">
        <v>945</v>
      </c>
      <c r="M69" s="21" t="s">
        <v>496</v>
      </c>
      <c r="N69" s="21" t="s">
        <v>944</v>
      </c>
      <c r="O69" s="44" t="s">
        <v>520</v>
      </c>
      <c r="Q69" s="24"/>
    </row>
    <row r="70" spans="1:20" ht="57.75" x14ac:dyDescent="0.25">
      <c r="A70" s="16">
        <v>63</v>
      </c>
      <c r="B70" s="16">
        <v>161</v>
      </c>
      <c r="C70" s="14" t="s">
        <v>470</v>
      </c>
      <c r="D70" s="8" t="s">
        <v>471</v>
      </c>
      <c r="E70" s="8" t="s">
        <v>40</v>
      </c>
      <c r="F70" s="15">
        <v>1501</v>
      </c>
      <c r="G70" s="8" t="s">
        <v>314</v>
      </c>
      <c r="H70" s="8" t="s">
        <v>7</v>
      </c>
      <c r="I70" s="9" t="s">
        <v>22</v>
      </c>
      <c r="J70" s="8" t="s">
        <v>504</v>
      </c>
      <c r="K70" s="22">
        <v>100</v>
      </c>
      <c r="L70" s="21" t="s">
        <v>946</v>
      </c>
      <c r="M70" s="21" t="s">
        <v>496</v>
      </c>
      <c r="N70" s="21" t="s">
        <v>944</v>
      </c>
      <c r="O70" s="44" t="s">
        <v>520</v>
      </c>
      <c r="Q70" s="24"/>
    </row>
    <row r="71" spans="1:20" ht="354.75" x14ac:dyDescent="0.25">
      <c r="A71" s="16">
        <v>64</v>
      </c>
      <c r="B71" s="16">
        <v>162</v>
      </c>
      <c r="C71" s="14" t="s">
        <v>472</v>
      </c>
      <c r="D71" s="8" t="s">
        <v>473</v>
      </c>
      <c r="E71" s="8" t="s">
        <v>40</v>
      </c>
      <c r="F71" s="15">
        <v>1501</v>
      </c>
      <c r="G71" s="8" t="s">
        <v>314</v>
      </c>
      <c r="H71" s="8" t="s">
        <v>474</v>
      </c>
      <c r="I71" s="9" t="s">
        <v>22</v>
      </c>
      <c r="J71" s="8" t="s">
        <v>504</v>
      </c>
      <c r="K71" s="22">
        <v>0</v>
      </c>
      <c r="L71" s="21" t="s">
        <v>947</v>
      </c>
      <c r="M71" s="21" t="s">
        <v>496</v>
      </c>
      <c r="N71" s="21" t="s">
        <v>944</v>
      </c>
      <c r="O71" s="44" t="s">
        <v>520</v>
      </c>
      <c r="Q71" s="24"/>
    </row>
    <row r="72" spans="1:20" ht="115.5" x14ac:dyDescent="0.25">
      <c r="A72" s="16">
        <v>65</v>
      </c>
      <c r="B72" s="16">
        <v>94</v>
      </c>
      <c r="C72" s="7" t="s">
        <v>291</v>
      </c>
      <c r="D72" s="8" t="s">
        <v>292</v>
      </c>
      <c r="E72" s="8" t="s">
        <v>40</v>
      </c>
      <c r="F72" s="15">
        <v>1501</v>
      </c>
      <c r="G72" s="8" t="s">
        <v>314</v>
      </c>
      <c r="H72" s="8" t="s">
        <v>293</v>
      </c>
      <c r="I72" s="9" t="s">
        <v>9</v>
      </c>
      <c r="J72" s="8" t="s">
        <v>504</v>
      </c>
      <c r="K72" s="22">
        <v>25</v>
      </c>
      <c r="L72" s="21" t="s">
        <v>948</v>
      </c>
      <c r="M72" s="21" t="s">
        <v>496</v>
      </c>
      <c r="N72" s="21" t="s">
        <v>944</v>
      </c>
      <c r="O72" s="44" t="s">
        <v>520</v>
      </c>
      <c r="Q72" s="24"/>
    </row>
    <row r="73" spans="1:20" ht="74.25" x14ac:dyDescent="0.25">
      <c r="A73" s="16">
        <v>66</v>
      </c>
      <c r="B73" s="16">
        <v>135</v>
      </c>
      <c r="C73" s="13" t="s">
        <v>401</v>
      </c>
      <c r="D73" s="8" t="s">
        <v>402</v>
      </c>
      <c r="E73" s="8" t="s">
        <v>40</v>
      </c>
      <c r="F73" s="15">
        <v>1502</v>
      </c>
      <c r="G73" s="8" t="s">
        <v>403</v>
      </c>
      <c r="H73" s="8" t="s">
        <v>404</v>
      </c>
      <c r="I73" s="9" t="s">
        <v>9</v>
      </c>
      <c r="J73" s="8"/>
      <c r="K73" s="45">
        <v>70</v>
      </c>
      <c r="L73" s="38" t="s">
        <v>1029</v>
      </c>
      <c r="M73" s="38" t="s">
        <v>496</v>
      </c>
      <c r="N73" s="38"/>
      <c r="O73" s="44" t="s">
        <v>645</v>
      </c>
      <c r="Q73" s="24">
        <f>SUM(K73:K77)/5</f>
        <v>68</v>
      </c>
      <c r="T73" s="58">
        <v>20250527</v>
      </c>
    </row>
    <row r="74" spans="1:20" ht="82.5" x14ac:dyDescent="0.25">
      <c r="A74" s="16">
        <v>67</v>
      </c>
      <c r="B74" s="16">
        <v>141</v>
      </c>
      <c r="C74" s="14" t="s">
        <v>422</v>
      </c>
      <c r="D74" s="8" t="s">
        <v>423</v>
      </c>
      <c r="E74" s="8" t="s">
        <v>40</v>
      </c>
      <c r="F74" s="15">
        <v>1502</v>
      </c>
      <c r="G74" s="8" t="s">
        <v>403</v>
      </c>
      <c r="H74" s="8" t="s">
        <v>424</v>
      </c>
      <c r="I74" s="9" t="s">
        <v>22</v>
      </c>
      <c r="J74" s="8"/>
      <c r="K74" s="45">
        <v>90</v>
      </c>
      <c r="L74" s="38" t="s">
        <v>833</v>
      </c>
      <c r="M74" s="38" t="s">
        <v>499</v>
      </c>
      <c r="N74" s="38" t="s">
        <v>503</v>
      </c>
      <c r="O74" s="44" t="s">
        <v>645</v>
      </c>
      <c r="Q74" s="24"/>
    </row>
    <row r="75" spans="1:20" ht="41.25" x14ac:dyDescent="0.25">
      <c r="A75" s="16">
        <v>68</v>
      </c>
      <c r="B75" s="16">
        <v>153</v>
      </c>
      <c r="C75" s="14" t="s">
        <v>447</v>
      </c>
      <c r="D75" s="8" t="s">
        <v>448</v>
      </c>
      <c r="E75" s="8" t="s">
        <v>40</v>
      </c>
      <c r="F75" s="15">
        <v>1502</v>
      </c>
      <c r="G75" s="8" t="s">
        <v>403</v>
      </c>
      <c r="H75" s="8" t="s">
        <v>449</v>
      </c>
      <c r="I75" s="9" t="s">
        <v>22</v>
      </c>
      <c r="J75" s="8"/>
      <c r="K75" s="22">
        <v>100</v>
      </c>
      <c r="L75" s="21" t="s">
        <v>813</v>
      </c>
      <c r="M75" s="21" t="s">
        <v>496</v>
      </c>
      <c r="N75" s="21"/>
      <c r="O75" s="44" t="s">
        <v>645</v>
      </c>
      <c r="Q75" s="24"/>
    </row>
    <row r="76" spans="1:20" ht="41.25" x14ac:dyDescent="0.25">
      <c r="A76" s="16">
        <v>69</v>
      </c>
      <c r="B76" s="16">
        <v>154</v>
      </c>
      <c r="C76" s="14" t="s">
        <v>450</v>
      </c>
      <c r="D76" s="8" t="s">
        <v>451</v>
      </c>
      <c r="E76" s="8" t="s">
        <v>40</v>
      </c>
      <c r="F76" s="15">
        <v>1502</v>
      </c>
      <c r="G76" s="8" t="s">
        <v>403</v>
      </c>
      <c r="H76" s="8" t="s">
        <v>452</v>
      </c>
      <c r="I76" s="9"/>
      <c r="J76" s="8"/>
      <c r="K76" s="22">
        <v>80</v>
      </c>
      <c r="L76" s="21" t="s">
        <v>779</v>
      </c>
      <c r="M76" s="21" t="s">
        <v>496</v>
      </c>
      <c r="N76" s="21"/>
      <c r="O76" s="21" t="s">
        <v>645</v>
      </c>
      <c r="Q76" s="24"/>
    </row>
    <row r="77" spans="1:20" ht="24.75" x14ac:dyDescent="0.25">
      <c r="A77" s="16">
        <v>70</v>
      </c>
      <c r="B77" s="16">
        <v>155</v>
      </c>
      <c r="C77" s="14" t="s">
        <v>453</v>
      </c>
      <c r="D77" s="8" t="s">
        <v>454</v>
      </c>
      <c r="E77" s="8" t="s">
        <v>40</v>
      </c>
      <c r="F77" s="15">
        <v>1502</v>
      </c>
      <c r="G77" s="8" t="s">
        <v>403</v>
      </c>
      <c r="H77" s="8" t="s">
        <v>455</v>
      </c>
      <c r="I77" s="9"/>
      <c r="J77" s="8"/>
      <c r="K77" s="22">
        <v>0</v>
      </c>
      <c r="L77" s="21" t="s">
        <v>834</v>
      </c>
      <c r="M77" s="21" t="s">
        <v>496</v>
      </c>
      <c r="N77" s="21"/>
      <c r="O77" s="44" t="s">
        <v>645</v>
      </c>
      <c r="Q77" s="24"/>
    </row>
    <row r="78" spans="1:20" ht="148.5" x14ac:dyDescent="0.25">
      <c r="A78" s="16">
        <v>71</v>
      </c>
      <c r="B78" s="16">
        <v>41</v>
      </c>
      <c r="C78" s="7" t="s">
        <v>138</v>
      </c>
      <c r="D78" s="8" t="s">
        <v>139</v>
      </c>
      <c r="E78" s="8" t="s">
        <v>40</v>
      </c>
      <c r="F78" s="15">
        <v>1504</v>
      </c>
      <c r="G78" s="8" t="s">
        <v>140</v>
      </c>
      <c r="H78" s="8" t="s">
        <v>141</v>
      </c>
      <c r="I78" s="9" t="s">
        <v>22</v>
      </c>
      <c r="J78" s="8"/>
      <c r="K78" s="22">
        <v>95</v>
      </c>
      <c r="L78" s="21" t="s">
        <v>516</v>
      </c>
      <c r="M78" s="21" t="s">
        <v>499</v>
      </c>
      <c r="N78" s="21" t="s">
        <v>384</v>
      </c>
      <c r="O78" s="21" t="s">
        <v>517</v>
      </c>
      <c r="Q78" s="24">
        <f>SUM(K78:K79)/2</f>
        <v>95</v>
      </c>
      <c r="T78" s="58">
        <v>20250527</v>
      </c>
    </row>
    <row r="79" spans="1:20" ht="148.5" x14ac:dyDescent="0.25">
      <c r="A79" s="16">
        <v>72</v>
      </c>
      <c r="B79" s="16">
        <v>42</v>
      </c>
      <c r="C79" s="7" t="s">
        <v>142</v>
      </c>
      <c r="D79" s="8" t="s">
        <v>143</v>
      </c>
      <c r="E79" s="8" t="s">
        <v>40</v>
      </c>
      <c r="F79" s="15">
        <v>1504</v>
      </c>
      <c r="G79" s="8" t="s">
        <v>140</v>
      </c>
      <c r="H79" s="8" t="s">
        <v>144</v>
      </c>
      <c r="I79" s="9" t="s">
        <v>22</v>
      </c>
      <c r="J79" s="8"/>
      <c r="K79" s="22">
        <v>95</v>
      </c>
      <c r="L79" s="21" t="s">
        <v>516</v>
      </c>
      <c r="M79" s="21" t="s">
        <v>499</v>
      </c>
      <c r="N79" s="21" t="s">
        <v>384</v>
      </c>
      <c r="O79" s="21" t="s">
        <v>517</v>
      </c>
      <c r="Q79" s="24"/>
    </row>
    <row r="80" spans="1:20" ht="24.75" x14ac:dyDescent="0.25">
      <c r="A80" s="16">
        <v>73</v>
      </c>
      <c r="B80" s="16">
        <v>152</v>
      </c>
      <c r="C80" s="14" t="s">
        <v>445</v>
      </c>
      <c r="D80" s="8" t="s">
        <v>446</v>
      </c>
      <c r="E80" s="8" t="s">
        <v>58</v>
      </c>
      <c r="F80" s="15">
        <v>1505</v>
      </c>
      <c r="G80" s="8" t="s">
        <v>7</v>
      </c>
      <c r="H80" s="8" t="s">
        <v>188</v>
      </c>
      <c r="I80" s="9" t="s">
        <v>9</v>
      </c>
      <c r="J80" s="8"/>
      <c r="K80" s="22">
        <v>0</v>
      </c>
      <c r="L80" s="21"/>
      <c r="M80" s="21"/>
      <c r="N80" s="21"/>
      <c r="O80" s="21"/>
      <c r="Q80" s="24">
        <f>SUM(K80:K110)/31</f>
        <v>2.903225806451613</v>
      </c>
      <c r="T80" s="1">
        <v>20220101</v>
      </c>
    </row>
    <row r="81" spans="1:17" ht="24.75" x14ac:dyDescent="0.25">
      <c r="A81" s="16">
        <v>74</v>
      </c>
      <c r="B81" s="16">
        <v>1</v>
      </c>
      <c r="C81" s="7" t="s">
        <v>4</v>
      </c>
      <c r="D81" s="8" t="s">
        <v>5</v>
      </c>
      <c r="E81" s="8" t="s">
        <v>6</v>
      </c>
      <c r="F81" s="15">
        <v>1505</v>
      </c>
      <c r="G81" s="8" t="s">
        <v>7</v>
      </c>
      <c r="H81" s="8" t="s">
        <v>8</v>
      </c>
      <c r="I81" s="9" t="s">
        <v>9</v>
      </c>
      <c r="J81" s="8"/>
      <c r="K81" s="22">
        <v>0</v>
      </c>
      <c r="L81" s="21"/>
      <c r="M81" s="21"/>
      <c r="N81" s="21"/>
      <c r="O81" s="21"/>
      <c r="Q81" s="24"/>
    </row>
    <row r="82" spans="1:17" ht="24.75" x14ac:dyDescent="0.25">
      <c r="A82" s="16">
        <v>75</v>
      </c>
      <c r="B82" s="16">
        <v>29</v>
      </c>
      <c r="C82" s="7" t="s">
        <v>104</v>
      </c>
      <c r="D82" s="8" t="s">
        <v>105</v>
      </c>
      <c r="E82" s="8" t="s">
        <v>6</v>
      </c>
      <c r="F82" s="15">
        <v>1505</v>
      </c>
      <c r="G82" s="8" t="s">
        <v>7</v>
      </c>
      <c r="H82" s="8" t="s">
        <v>102</v>
      </c>
      <c r="I82" s="9" t="s">
        <v>103</v>
      </c>
      <c r="J82" s="8"/>
      <c r="K82" s="22">
        <v>0</v>
      </c>
      <c r="L82" s="21"/>
      <c r="M82" s="21"/>
      <c r="N82" s="21"/>
      <c r="O82" s="21"/>
      <c r="Q82" s="24"/>
    </row>
    <row r="83" spans="1:17" ht="41.25" x14ac:dyDescent="0.25">
      <c r="A83" s="16">
        <v>76</v>
      </c>
      <c r="B83" s="16">
        <v>30</v>
      </c>
      <c r="C83" s="10" t="s">
        <v>106</v>
      </c>
      <c r="D83" s="11" t="s">
        <v>107</v>
      </c>
      <c r="E83" s="11" t="s">
        <v>6</v>
      </c>
      <c r="F83" s="15">
        <v>1505</v>
      </c>
      <c r="G83" s="11" t="s">
        <v>7</v>
      </c>
      <c r="H83" s="11" t="s">
        <v>108</v>
      </c>
      <c r="I83" s="12" t="s">
        <v>103</v>
      </c>
      <c r="J83" s="8"/>
      <c r="K83" s="22">
        <v>0</v>
      </c>
      <c r="L83" s="21"/>
      <c r="M83" s="21"/>
      <c r="N83" s="21"/>
      <c r="O83" s="21"/>
      <c r="Q83" s="24"/>
    </row>
    <row r="84" spans="1:17" ht="41.25" x14ac:dyDescent="0.25">
      <c r="A84" s="16">
        <v>77</v>
      </c>
      <c r="B84" s="16">
        <v>43</v>
      </c>
      <c r="C84" s="7" t="s">
        <v>145</v>
      </c>
      <c r="D84" s="8" t="s">
        <v>146</v>
      </c>
      <c r="E84" s="8" t="s">
        <v>31</v>
      </c>
      <c r="F84" s="15">
        <v>1505</v>
      </c>
      <c r="G84" s="8" t="s">
        <v>7</v>
      </c>
      <c r="H84" s="8" t="s">
        <v>147</v>
      </c>
      <c r="I84" s="9" t="s">
        <v>43</v>
      </c>
      <c r="J84" s="8"/>
      <c r="K84" s="22">
        <v>0</v>
      </c>
      <c r="L84" s="21"/>
      <c r="M84" s="21"/>
      <c r="N84" s="21"/>
      <c r="O84" s="21"/>
      <c r="Q84" s="24"/>
    </row>
    <row r="85" spans="1:17" ht="41.25" x14ac:dyDescent="0.25">
      <c r="A85" s="16">
        <v>78</v>
      </c>
      <c r="B85" s="16">
        <v>50</v>
      </c>
      <c r="C85" s="7" t="s">
        <v>168</v>
      </c>
      <c r="D85" s="8" t="s">
        <v>169</v>
      </c>
      <c r="E85" s="8" t="s">
        <v>6</v>
      </c>
      <c r="F85" s="15">
        <v>1505</v>
      </c>
      <c r="G85" s="8" t="s">
        <v>7</v>
      </c>
      <c r="H85" s="8" t="s">
        <v>12</v>
      </c>
      <c r="I85" s="9" t="s">
        <v>170</v>
      </c>
      <c r="J85" s="8"/>
      <c r="K85" s="22">
        <v>0</v>
      </c>
      <c r="L85" s="21"/>
      <c r="M85" s="21"/>
      <c r="N85" s="21"/>
      <c r="O85" s="21"/>
      <c r="Q85" s="24"/>
    </row>
    <row r="86" spans="1:17" ht="16.5" x14ac:dyDescent="0.25">
      <c r="A86" s="16">
        <v>79</v>
      </c>
      <c r="B86" s="16">
        <v>51</v>
      </c>
      <c r="C86" s="7" t="s">
        <v>171</v>
      </c>
      <c r="D86" s="8" t="s">
        <v>172</v>
      </c>
      <c r="E86" s="8" t="s">
        <v>6</v>
      </c>
      <c r="F86" s="15">
        <v>1505</v>
      </c>
      <c r="G86" s="8" t="s">
        <v>7</v>
      </c>
      <c r="H86" s="8" t="s">
        <v>173</v>
      </c>
      <c r="I86" s="9"/>
      <c r="J86" s="8"/>
      <c r="K86" s="22">
        <v>0</v>
      </c>
      <c r="L86" s="21"/>
      <c r="M86" s="21"/>
      <c r="N86" s="21"/>
      <c r="O86" s="21"/>
      <c r="Q86" s="24"/>
    </row>
    <row r="87" spans="1:17" ht="33" x14ac:dyDescent="0.25">
      <c r="A87" s="16">
        <v>80</v>
      </c>
      <c r="B87" s="16">
        <v>55</v>
      </c>
      <c r="C87" s="10" t="s">
        <v>183</v>
      </c>
      <c r="D87" s="11" t="s">
        <v>184</v>
      </c>
      <c r="E87" s="11" t="s">
        <v>6</v>
      </c>
      <c r="F87" s="15">
        <v>1505</v>
      </c>
      <c r="G87" s="11" t="s">
        <v>7</v>
      </c>
      <c r="H87" s="11" t="s">
        <v>185</v>
      </c>
      <c r="I87" s="12" t="s">
        <v>43</v>
      </c>
      <c r="J87" s="8"/>
      <c r="K87" s="22">
        <v>0</v>
      </c>
      <c r="L87" s="21"/>
      <c r="M87" s="21"/>
      <c r="N87" s="21"/>
      <c r="O87" s="21"/>
      <c r="Q87" s="24"/>
    </row>
    <row r="88" spans="1:17" ht="49.5" x14ac:dyDescent="0.25">
      <c r="A88" s="16">
        <v>81</v>
      </c>
      <c r="B88" s="16">
        <v>59</v>
      </c>
      <c r="C88" s="7" t="s">
        <v>197</v>
      </c>
      <c r="D88" s="8" t="s">
        <v>198</v>
      </c>
      <c r="E88" s="8" t="s">
        <v>6</v>
      </c>
      <c r="F88" s="15">
        <v>1505</v>
      </c>
      <c r="G88" s="8" t="s">
        <v>7</v>
      </c>
      <c r="H88" s="8" t="s">
        <v>199</v>
      </c>
      <c r="I88" s="9" t="s">
        <v>22</v>
      </c>
      <c r="J88" s="8"/>
      <c r="K88" s="22">
        <v>10</v>
      </c>
      <c r="L88" s="21"/>
      <c r="M88" s="21"/>
      <c r="N88" s="21"/>
      <c r="O88" s="21"/>
      <c r="Q88" s="24"/>
    </row>
    <row r="89" spans="1:17" ht="41.25" x14ac:dyDescent="0.25">
      <c r="A89" s="16">
        <v>82</v>
      </c>
      <c r="B89" s="16">
        <v>63</v>
      </c>
      <c r="C89" s="7" t="s">
        <v>207</v>
      </c>
      <c r="D89" s="8" t="s">
        <v>208</v>
      </c>
      <c r="E89" s="8" t="s">
        <v>6</v>
      </c>
      <c r="F89" s="15">
        <v>1505</v>
      </c>
      <c r="G89" s="8" t="s">
        <v>7</v>
      </c>
      <c r="H89" s="8" t="s">
        <v>209</v>
      </c>
      <c r="I89" s="9" t="s">
        <v>9</v>
      </c>
      <c r="J89" s="8" t="s">
        <v>630</v>
      </c>
      <c r="K89" s="22">
        <v>10</v>
      </c>
      <c r="L89" s="21" t="s">
        <v>631</v>
      </c>
      <c r="M89" s="21" t="s">
        <v>499</v>
      </c>
      <c r="N89" s="21" t="s">
        <v>632</v>
      </c>
      <c r="O89" s="21" t="s">
        <v>384</v>
      </c>
      <c r="Q89" s="24"/>
    </row>
    <row r="90" spans="1:17" ht="33" x14ac:dyDescent="0.25">
      <c r="A90" s="16">
        <v>83</v>
      </c>
      <c r="B90" s="16">
        <v>64</v>
      </c>
      <c r="C90" s="7" t="s">
        <v>210</v>
      </c>
      <c r="D90" s="8" t="s">
        <v>211</v>
      </c>
      <c r="E90" s="8" t="s">
        <v>6</v>
      </c>
      <c r="F90" s="15">
        <v>1505</v>
      </c>
      <c r="G90" s="8" t="s">
        <v>7</v>
      </c>
      <c r="H90" s="8" t="s">
        <v>212</v>
      </c>
      <c r="I90" s="9" t="s">
        <v>22</v>
      </c>
      <c r="J90" s="8"/>
      <c r="K90" s="22">
        <v>0</v>
      </c>
      <c r="L90" s="21"/>
      <c r="M90" s="21"/>
      <c r="N90" s="21"/>
      <c r="O90" s="21"/>
      <c r="Q90" s="24"/>
    </row>
    <row r="91" spans="1:17" ht="33" x14ac:dyDescent="0.25">
      <c r="A91" s="16">
        <v>84</v>
      </c>
      <c r="B91" s="16">
        <v>65</v>
      </c>
      <c r="C91" s="7" t="s">
        <v>213</v>
      </c>
      <c r="D91" s="8" t="s">
        <v>214</v>
      </c>
      <c r="E91" s="8" t="s">
        <v>6</v>
      </c>
      <c r="F91" s="15">
        <v>1505</v>
      </c>
      <c r="G91" s="8" t="s">
        <v>7</v>
      </c>
      <c r="H91" s="8" t="s">
        <v>212</v>
      </c>
      <c r="I91" s="9" t="s">
        <v>22</v>
      </c>
      <c r="J91" s="8"/>
      <c r="K91" s="22">
        <v>0</v>
      </c>
      <c r="L91" s="21"/>
      <c r="M91" s="21"/>
      <c r="N91" s="21"/>
      <c r="O91" s="21"/>
      <c r="Q91" s="24"/>
    </row>
    <row r="92" spans="1:17" ht="66" x14ac:dyDescent="0.25">
      <c r="A92" s="16">
        <v>85</v>
      </c>
      <c r="B92" s="16">
        <v>66</v>
      </c>
      <c r="C92" s="7" t="s">
        <v>215</v>
      </c>
      <c r="D92" s="8" t="s">
        <v>216</v>
      </c>
      <c r="E92" s="8" t="s">
        <v>6</v>
      </c>
      <c r="F92" s="15">
        <v>1505</v>
      </c>
      <c r="G92" s="8" t="s">
        <v>7</v>
      </c>
      <c r="H92" s="8" t="s">
        <v>217</v>
      </c>
      <c r="I92" s="9" t="s">
        <v>9</v>
      </c>
      <c r="J92" s="8" t="s">
        <v>502</v>
      </c>
      <c r="K92" s="22">
        <v>20</v>
      </c>
      <c r="L92" s="21" t="s">
        <v>633</v>
      </c>
      <c r="M92" s="21" t="s">
        <v>499</v>
      </c>
      <c r="N92" s="21" t="s">
        <v>635</v>
      </c>
      <c r="O92" s="21" t="s">
        <v>384</v>
      </c>
      <c r="Q92" s="24"/>
    </row>
    <row r="93" spans="1:17" ht="33" x14ac:dyDescent="0.25">
      <c r="A93" s="16">
        <v>86</v>
      </c>
      <c r="B93" s="16">
        <v>71</v>
      </c>
      <c r="C93" s="7" t="s">
        <v>229</v>
      </c>
      <c r="D93" s="8" t="s">
        <v>230</v>
      </c>
      <c r="E93" s="8" t="s">
        <v>40</v>
      </c>
      <c r="F93" s="15">
        <v>1505</v>
      </c>
      <c r="G93" s="8" t="s">
        <v>7</v>
      </c>
      <c r="H93" s="8" t="s">
        <v>231</v>
      </c>
      <c r="I93" s="9" t="s">
        <v>9</v>
      </c>
      <c r="J93" s="8"/>
      <c r="K93" s="22">
        <v>0</v>
      </c>
      <c r="L93" s="21"/>
      <c r="M93" s="21"/>
      <c r="N93" s="21"/>
      <c r="O93" s="21"/>
      <c r="Q93" s="24"/>
    </row>
    <row r="94" spans="1:17" ht="33" x14ac:dyDescent="0.25">
      <c r="A94" s="16">
        <v>87</v>
      </c>
      <c r="B94" s="16">
        <v>82</v>
      </c>
      <c r="C94" s="7" t="s">
        <v>261</v>
      </c>
      <c r="D94" s="8" t="s">
        <v>262</v>
      </c>
      <c r="E94" s="8" t="s">
        <v>6</v>
      </c>
      <c r="F94" s="15">
        <v>1505</v>
      </c>
      <c r="G94" s="8" t="s">
        <v>7</v>
      </c>
      <c r="H94" s="8" t="s">
        <v>629</v>
      </c>
      <c r="I94" s="9" t="s">
        <v>9</v>
      </c>
      <c r="J94" s="8"/>
      <c r="K94" s="22">
        <v>0</v>
      </c>
      <c r="L94" s="21"/>
      <c r="M94" s="21"/>
      <c r="N94" s="21"/>
      <c r="O94" s="21"/>
      <c r="Q94" s="24"/>
    </row>
    <row r="95" spans="1:17" ht="66" x14ac:dyDescent="0.25">
      <c r="A95" s="16">
        <v>88</v>
      </c>
      <c r="B95" s="16">
        <v>93</v>
      </c>
      <c r="C95" s="7" t="s">
        <v>288</v>
      </c>
      <c r="D95" s="8" t="s">
        <v>289</v>
      </c>
      <c r="E95" s="8" t="s">
        <v>40</v>
      </c>
      <c r="F95" s="15">
        <v>1505</v>
      </c>
      <c r="G95" s="8" t="s">
        <v>7</v>
      </c>
      <c r="H95" s="8" t="s">
        <v>290</v>
      </c>
      <c r="I95" s="9" t="s">
        <v>9</v>
      </c>
      <c r="J95" s="8" t="s">
        <v>623</v>
      </c>
      <c r="K95" s="22">
        <v>50</v>
      </c>
      <c r="L95" s="21" t="s">
        <v>634</v>
      </c>
      <c r="M95" s="21" t="s">
        <v>496</v>
      </c>
      <c r="N95" s="21" t="s">
        <v>384</v>
      </c>
      <c r="O95" s="21" t="s">
        <v>384</v>
      </c>
      <c r="Q95" s="24"/>
    </row>
    <row r="96" spans="1:17" ht="33" x14ac:dyDescent="0.25">
      <c r="A96" s="16">
        <v>89</v>
      </c>
      <c r="B96" s="16">
        <v>110</v>
      </c>
      <c r="C96" s="13" t="s">
        <v>334</v>
      </c>
      <c r="D96" s="8" t="s">
        <v>335</v>
      </c>
      <c r="E96" s="8" t="s">
        <v>40</v>
      </c>
      <c r="F96" s="15">
        <v>1505</v>
      </c>
      <c r="G96" s="8" t="s">
        <v>7</v>
      </c>
      <c r="H96" s="8" t="s">
        <v>336</v>
      </c>
      <c r="I96" s="9" t="s">
        <v>22</v>
      </c>
      <c r="J96" s="8"/>
      <c r="K96" s="22">
        <v>0</v>
      </c>
      <c r="L96" s="21"/>
      <c r="M96" s="21"/>
      <c r="N96" s="21"/>
      <c r="O96" s="21"/>
      <c r="Q96" s="24"/>
    </row>
    <row r="97" spans="1:17" ht="41.25" x14ac:dyDescent="0.25">
      <c r="A97" s="16">
        <v>90</v>
      </c>
      <c r="B97" s="16">
        <v>119</v>
      </c>
      <c r="C97" s="13" t="s">
        <v>362</v>
      </c>
      <c r="D97" s="8" t="s">
        <v>363</v>
      </c>
      <c r="E97" s="8" t="s">
        <v>40</v>
      </c>
      <c r="F97" s="15">
        <v>1505</v>
      </c>
      <c r="G97" s="8" t="s">
        <v>7</v>
      </c>
      <c r="H97" s="8" t="s">
        <v>364</v>
      </c>
      <c r="I97" s="9" t="s">
        <v>22</v>
      </c>
      <c r="J97" s="8"/>
      <c r="K97" s="22">
        <v>0</v>
      </c>
      <c r="L97" s="21"/>
      <c r="M97" s="21"/>
      <c r="N97" s="21"/>
      <c r="O97" s="21"/>
      <c r="Q97" s="24"/>
    </row>
    <row r="98" spans="1:17" ht="41.25" x14ac:dyDescent="0.25">
      <c r="A98" s="16">
        <v>91</v>
      </c>
      <c r="B98" s="16">
        <v>120</v>
      </c>
      <c r="C98" s="13" t="s">
        <v>365</v>
      </c>
      <c r="D98" s="8" t="s">
        <v>366</v>
      </c>
      <c r="E98" s="8" t="s">
        <v>40</v>
      </c>
      <c r="F98" s="15">
        <v>1505</v>
      </c>
      <c r="G98" s="8" t="s">
        <v>7</v>
      </c>
      <c r="H98" s="8" t="s">
        <v>364</v>
      </c>
      <c r="I98" s="9" t="s">
        <v>22</v>
      </c>
      <c r="J98" s="8"/>
      <c r="K98" s="22">
        <v>0</v>
      </c>
      <c r="L98" s="21"/>
      <c r="M98" s="21"/>
      <c r="N98" s="21"/>
      <c r="O98" s="21"/>
      <c r="Q98" s="24"/>
    </row>
    <row r="99" spans="1:17" ht="33" x14ac:dyDescent="0.25">
      <c r="A99" s="16">
        <v>92</v>
      </c>
      <c r="B99" s="16">
        <v>122</v>
      </c>
      <c r="C99" s="13" t="s">
        <v>369</v>
      </c>
      <c r="D99" s="8" t="s">
        <v>370</v>
      </c>
      <c r="E99" s="8" t="s">
        <v>40</v>
      </c>
      <c r="F99" s="15">
        <v>1505</v>
      </c>
      <c r="G99" s="8" t="s">
        <v>7</v>
      </c>
      <c r="H99" s="8" t="s">
        <v>371</v>
      </c>
      <c r="I99" s="9" t="s">
        <v>22</v>
      </c>
      <c r="J99" s="8"/>
      <c r="K99" s="22">
        <v>0</v>
      </c>
      <c r="L99" s="21"/>
      <c r="M99" s="21"/>
      <c r="N99" s="21"/>
      <c r="O99" s="21"/>
      <c r="Q99" s="24"/>
    </row>
    <row r="100" spans="1:17" ht="41.25" x14ac:dyDescent="0.25">
      <c r="A100" s="16">
        <v>93</v>
      </c>
      <c r="B100" s="16">
        <v>132</v>
      </c>
      <c r="C100" s="13" t="s">
        <v>393</v>
      </c>
      <c r="D100" s="8" t="s">
        <v>394</v>
      </c>
      <c r="E100" s="8" t="s">
        <v>40</v>
      </c>
      <c r="F100" s="15">
        <v>1505</v>
      </c>
      <c r="G100" s="8" t="s">
        <v>7</v>
      </c>
      <c r="H100" s="8" t="s">
        <v>395</v>
      </c>
      <c r="I100" s="9" t="s">
        <v>28</v>
      </c>
      <c r="J100" s="8"/>
      <c r="K100" s="22">
        <v>0</v>
      </c>
      <c r="L100" s="21"/>
      <c r="M100" s="21"/>
      <c r="N100" s="21"/>
      <c r="O100" s="21"/>
      <c r="Q100" s="24"/>
    </row>
    <row r="101" spans="1:17" ht="33" x14ac:dyDescent="0.25">
      <c r="A101" s="16">
        <v>94</v>
      </c>
      <c r="B101" s="16">
        <v>143</v>
      </c>
      <c r="C101" s="14" t="s">
        <v>428</v>
      </c>
      <c r="D101" s="8" t="s">
        <v>429</v>
      </c>
      <c r="E101" s="8" t="s">
        <v>40</v>
      </c>
      <c r="F101" s="15">
        <v>1505</v>
      </c>
      <c r="G101" s="8" t="s">
        <v>7</v>
      </c>
      <c r="H101" s="8" t="s">
        <v>430</v>
      </c>
      <c r="I101" s="9" t="s">
        <v>9</v>
      </c>
      <c r="J101" s="8"/>
      <c r="K101" s="22">
        <v>0</v>
      </c>
      <c r="L101" s="21"/>
      <c r="M101" s="21"/>
      <c r="N101" s="21"/>
      <c r="O101" s="21"/>
      <c r="Q101" s="24"/>
    </row>
    <row r="102" spans="1:17" ht="24.75" x14ac:dyDescent="0.25">
      <c r="A102" s="16">
        <v>95</v>
      </c>
      <c r="B102" s="16">
        <v>147</v>
      </c>
      <c r="C102" s="14" t="s">
        <v>436</v>
      </c>
      <c r="D102" s="8" t="s">
        <v>437</v>
      </c>
      <c r="E102" s="8" t="s">
        <v>40</v>
      </c>
      <c r="F102" s="15">
        <v>1505</v>
      </c>
      <c r="G102" s="8" t="s">
        <v>7</v>
      </c>
      <c r="H102" s="8" t="s">
        <v>364</v>
      </c>
      <c r="I102" s="9" t="s">
        <v>22</v>
      </c>
      <c r="J102" s="8"/>
      <c r="K102" s="22">
        <v>0</v>
      </c>
      <c r="L102" s="21"/>
      <c r="M102" s="21"/>
      <c r="N102" s="21"/>
      <c r="O102" s="21"/>
      <c r="Q102" s="24"/>
    </row>
    <row r="103" spans="1:17" ht="24.75" x14ac:dyDescent="0.25">
      <c r="A103" s="16">
        <v>96</v>
      </c>
      <c r="B103" s="16">
        <v>148</v>
      </c>
      <c r="C103" s="14" t="s">
        <v>438</v>
      </c>
      <c r="D103" s="8" t="s">
        <v>439</v>
      </c>
      <c r="E103" s="8" t="s">
        <v>40</v>
      </c>
      <c r="F103" s="15">
        <v>1505</v>
      </c>
      <c r="G103" s="8" t="s">
        <v>7</v>
      </c>
      <c r="H103" s="8" t="s">
        <v>364</v>
      </c>
      <c r="I103" s="9" t="s">
        <v>22</v>
      </c>
      <c r="J103" s="8"/>
      <c r="K103" s="22">
        <v>0</v>
      </c>
      <c r="L103" s="21"/>
      <c r="M103" s="21"/>
      <c r="N103" s="21"/>
      <c r="O103" s="21"/>
      <c r="Q103" s="24"/>
    </row>
    <row r="104" spans="1:17" ht="24.75" x14ac:dyDescent="0.25">
      <c r="A104" s="16">
        <v>97</v>
      </c>
      <c r="B104" s="16">
        <v>156</v>
      </c>
      <c r="C104" s="14" t="s">
        <v>456</v>
      </c>
      <c r="D104" s="8" t="s">
        <v>457</v>
      </c>
      <c r="E104" s="8" t="s">
        <v>40</v>
      </c>
      <c r="F104" s="15">
        <v>1505</v>
      </c>
      <c r="G104" s="8" t="s">
        <v>7</v>
      </c>
      <c r="H104" s="8" t="s">
        <v>458</v>
      </c>
      <c r="I104" s="9" t="s">
        <v>22</v>
      </c>
      <c r="J104" s="8"/>
      <c r="K104" s="22">
        <v>0</v>
      </c>
      <c r="L104" s="21"/>
      <c r="M104" s="21"/>
      <c r="N104" s="21"/>
      <c r="O104" s="21"/>
      <c r="Q104" s="24"/>
    </row>
    <row r="105" spans="1:17" ht="24.75" x14ac:dyDescent="0.25">
      <c r="A105" s="16">
        <v>98</v>
      </c>
      <c r="B105" s="16">
        <v>160</v>
      </c>
      <c r="C105" s="14" t="s">
        <v>467</v>
      </c>
      <c r="D105" s="8" t="s">
        <v>468</v>
      </c>
      <c r="E105" s="8" t="s">
        <v>40</v>
      </c>
      <c r="F105" s="15">
        <v>1505</v>
      </c>
      <c r="G105" s="8" t="s">
        <v>7</v>
      </c>
      <c r="H105" s="8" t="s">
        <v>469</v>
      </c>
      <c r="I105" s="9" t="s">
        <v>22</v>
      </c>
      <c r="J105" s="8"/>
      <c r="K105" s="22">
        <v>0</v>
      </c>
      <c r="L105" s="21"/>
      <c r="M105" s="21"/>
      <c r="N105" s="21"/>
      <c r="O105" s="21"/>
      <c r="Q105" s="24"/>
    </row>
    <row r="106" spans="1:17" ht="66" x14ac:dyDescent="0.25">
      <c r="A106" s="16">
        <v>99</v>
      </c>
      <c r="B106" s="16">
        <v>72</v>
      </c>
      <c r="C106" s="7" t="s">
        <v>232</v>
      </c>
      <c r="D106" s="8" t="s">
        <v>233</v>
      </c>
      <c r="E106" s="8" t="s">
        <v>40</v>
      </c>
      <c r="F106" s="15">
        <v>1505</v>
      </c>
      <c r="G106" s="8" t="s">
        <v>234</v>
      </c>
      <c r="H106" s="8" t="s">
        <v>235</v>
      </c>
      <c r="I106" s="9" t="s">
        <v>22</v>
      </c>
      <c r="J106" s="8"/>
      <c r="K106" s="22">
        <v>0</v>
      </c>
      <c r="L106" s="21"/>
      <c r="M106" s="21"/>
      <c r="N106" s="21"/>
      <c r="O106" s="21"/>
      <c r="Q106" s="24"/>
    </row>
    <row r="107" spans="1:17" ht="33" x14ac:dyDescent="0.25">
      <c r="A107" s="16">
        <v>100</v>
      </c>
      <c r="B107" s="16">
        <v>115</v>
      </c>
      <c r="C107" s="13" t="s">
        <v>351</v>
      </c>
      <c r="D107" s="8" t="s">
        <v>352</v>
      </c>
      <c r="E107" s="8" t="s">
        <v>40</v>
      </c>
      <c r="F107" s="15">
        <v>1505</v>
      </c>
      <c r="G107" s="8" t="s">
        <v>234</v>
      </c>
      <c r="H107" s="8" t="s">
        <v>353</v>
      </c>
      <c r="I107" s="9" t="s">
        <v>22</v>
      </c>
      <c r="J107" s="8"/>
      <c r="K107" s="22">
        <v>0</v>
      </c>
      <c r="L107" s="21"/>
      <c r="M107" s="21"/>
      <c r="N107" s="21"/>
      <c r="O107" s="21"/>
      <c r="Q107" s="24"/>
    </row>
    <row r="108" spans="1:17" ht="24.75" x14ac:dyDescent="0.25">
      <c r="A108" s="16">
        <v>101</v>
      </c>
      <c r="B108" s="16">
        <v>117</v>
      </c>
      <c r="C108" s="13" t="s">
        <v>357</v>
      </c>
      <c r="D108" s="8" t="s">
        <v>358</v>
      </c>
      <c r="E108" s="8" t="s">
        <v>40</v>
      </c>
      <c r="F108" s="15">
        <v>1505</v>
      </c>
      <c r="G108" s="8" t="s">
        <v>234</v>
      </c>
      <c r="H108" s="8" t="s">
        <v>353</v>
      </c>
      <c r="I108" s="9" t="s">
        <v>22</v>
      </c>
      <c r="J108" s="8"/>
      <c r="K108" s="22">
        <v>0</v>
      </c>
      <c r="L108" s="21"/>
      <c r="M108" s="21"/>
      <c r="N108" s="21"/>
      <c r="O108" s="21"/>
      <c r="Q108" s="24"/>
    </row>
    <row r="109" spans="1:17" ht="24.75" x14ac:dyDescent="0.25">
      <c r="A109" s="16">
        <v>102</v>
      </c>
      <c r="B109" s="16">
        <v>28</v>
      </c>
      <c r="C109" s="7" t="s">
        <v>100</v>
      </c>
      <c r="D109" s="8" t="s">
        <v>101</v>
      </c>
      <c r="E109" s="8" t="s">
        <v>6</v>
      </c>
      <c r="F109" s="15">
        <v>1505</v>
      </c>
      <c r="G109" s="8" t="s">
        <v>234</v>
      </c>
      <c r="H109" s="8" t="s">
        <v>102</v>
      </c>
      <c r="I109" s="9" t="s">
        <v>103</v>
      </c>
      <c r="J109" s="8"/>
      <c r="K109" s="22">
        <v>0</v>
      </c>
      <c r="L109" s="21"/>
      <c r="M109" s="21"/>
      <c r="N109" s="21"/>
      <c r="O109" s="21"/>
      <c r="Q109" s="24"/>
    </row>
    <row r="110" spans="1:17" ht="24.75" x14ac:dyDescent="0.25">
      <c r="A110" s="16">
        <v>103</v>
      </c>
      <c r="B110" s="16">
        <v>142</v>
      </c>
      <c r="C110" s="14" t="s">
        <v>425</v>
      </c>
      <c r="D110" s="8" t="s">
        <v>426</v>
      </c>
      <c r="E110" s="8" t="s">
        <v>6</v>
      </c>
      <c r="F110" s="15">
        <v>1505</v>
      </c>
      <c r="G110" s="8" t="s">
        <v>234</v>
      </c>
      <c r="H110" s="8" t="s">
        <v>427</v>
      </c>
      <c r="I110" s="9" t="s">
        <v>9</v>
      </c>
      <c r="J110" s="8"/>
      <c r="K110" s="22">
        <v>0</v>
      </c>
      <c r="L110" s="21"/>
      <c r="M110" s="21"/>
      <c r="N110" s="21"/>
      <c r="O110" s="21"/>
      <c r="Q110" s="24"/>
    </row>
    <row r="111" spans="1:17" ht="33" x14ac:dyDescent="0.25">
      <c r="A111" s="16">
        <v>104</v>
      </c>
      <c r="B111" s="16">
        <v>129</v>
      </c>
      <c r="C111" s="13" t="s">
        <v>385</v>
      </c>
      <c r="D111" s="8" t="s">
        <v>386</v>
      </c>
      <c r="E111" s="8" t="s">
        <v>40</v>
      </c>
      <c r="F111" s="15">
        <v>1507</v>
      </c>
      <c r="G111" s="8"/>
      <c r="H111" s="8"/>
      <c r="I111" s="9"/>
      <c r="J111" s="8"/>
      <c r="K111" s="22">
        <f>SUM(K185+K202+K219)</f>
        <v>85</v>
      </c>
      <c r="L111" s="21"/>
      <c r="M111" s="21"/>
      <c r="N111" s="21"/>
      <c r="O111" s="21"/>
      <c r="Q111" s="24">
        <f>SUM(K111:K124)/14</f>
        <v>88.928571428571431</v>
      </c>
    </row>
    <row r="112" spans="1:17" ht="24.75" x14ac:dyDescent="0.25">
      <c r="A112" s="16">
        <v>105</v>
      </c>
      <c r="B112" s="16">
        <v>4</v>
      </c>
      <c r="C112" s="7" t="s">
        <v>17</v>
      </c>
      <c r="D112" s="8" t="s">
        <v>18</v>
      </c>
      <c r="E112" s="8" t="s">
        <v>19</v>
      </c>
      <c r="F112" s="15">
        <v>1507</v>
      </c>
      <c r="G112" s="8"/>
      <c r="H112" s="8"/>
      <c r="I112" s="9"/>
      <c r="J112" s="8"/>
      <c r="K112" s="22">
        <f>SUM(K186+K203+K220)/3</f>
        <v>100</v>
      </c>
      <c r="L112" s="21"/>
      <c r="M112" s="21"/>
      <c r="N112" s="21"/>
      <c r="O112" s="21"/>
      <c r="Q112" s="24"/>
    </row>
    <row r="113" spans="1:20" ht="24.75" x14ac:dyDescent="0.25">
      <c r="A113" s="16">
        <v>106</v>
      </c>
      <c r="B113" s="16">
        <v>10</v>
      </c>
      <c r="C113" s="7" t="s">
        <v>44</v>
      </c>
      <c r="D113" s="8" t="s">
        <v>45</v>
      </c>
      <c r="E113" s="8" t="s">
        <v>19</v>
      </c>
      <c r="F113" s="15">
        <v>1507</v>
      </c>
      <c r="G113" s="8"/>
      <c r="H113" s="8"/>
      <c r="I113" s="9"/>
      <c r="J113" s="8"/>
      <c r="K113" s="22">
        <f t="shared" ref="K113:K124" si="0">SUM(K187+K204+K221)/3</f>
        <v>96.666666666666671</v>
      </c>
      <c r="L113" s="21"/>
      <c r="M113" s="21"/>
      <c r="N113" s="21"/>
      <c r="O113" s="21"/>
      <c r="Q113" s="24"/>
    </row>
    <row r="114" spans="1:20" ht="16.5" x14ac:dyDescent="0.25">
      <c r="A114" s="16">
        <v>107</v>
      </c>
      <c r="B114" s="16">
        <v>11</v>
      </c>
      <c r="C114" s="7" t="s">
        <v>47</v>
      </c>
      <c r="D114" s="8" t="s">
        <v>48</v>
      </c>
      <c r="E114" s="8" t="s">
        <v>19</v>
      </c>
      <c r="F114" s="15">
        <v>1507</v>
      </c>
      <c r="G114" s="8"/>
      <c r="H114" s="8"/>
      <c r="I114" s="9"/>
      <c r="J114" s="8"/>
      <c r="K114" s="22">
        <f t="shared" si="0"/>
        <v>96.666666666666671</v>
      </c>
      <c r="L114" s="21"/>
      <c r="M114" s="21"/>
      <c r="N114" s="21"/>
      <c r="O114" s="21"/>
      <c r="Q114" s="24"/>
    </row>
    <row r="115" spans="1:20" ht="24.75" x14ac:dyDescent="0.25">
      <c r="A115" s="16">
        <v>108</v>
      </c>
      <c r="B115" s="16">
        <v>13</v>
      </c>
      <c r="C115" s="7" t="s">
        <v>54</v>
      </c>
      <c r="D115" s="8" t="s">
        <v>55</v>
      </c>
      <c r="E115" s="8" t="s">
        <v>19</v>
      </c>
      <c r="F115" s="15">
        <v>1507</v>
      </c>
      <c r="G115" s="8"/>
      <c r="H115" s="8"/>
      <c r="I115" s="9"/>
      <c r="J115" s="8"/>
      <c r="K115" s="22">
        <f>SUM(K189+K206+K223)/2</f>
        <v>50</v>
      </c>
      <c r="L115" s="21"/>
      <c r="M115" s="21"/>
      <c r="N115" s="21"/>
      <c r="O115" s="21"/>
      <c r="Q115" s="24"/>
    </row>
    <row r="116" spans="1:20" ht="24.75" x14ac:dyDescent="0.25">
      <c r="A116" s="16">
        <v>109</v>
      </c>
      <c r="B116" s="16">
        <v>79</v>
      </c>
      <c r="C116" s="7" t="s">
        <v>252</v>
      </c>
      <c r="D116" s="8" t="s">
        <v>253</v>
      </c>
      <c r="E116" s="8" t="s">
        <v>19</v>
      </c>
      <c r="F116" s="15">
        <v>1507</v>
      </c>
      <c r="G116" s="8"/>
      <c r="H116" s="8"/>
      <c r="I116" s="9"/>
      <c r="J116" s="8"/>
      <c r="K116" s="22">
        <f t="shared" si="0"/>
        <v>96.666666666666671</v>
      </c>
      <c r="L116" s="21"/>
      <c r="M116" s="21"/>
      <c r="N116" s="21"/>
      <c r="O116" s="21"/>
      <c r="Q116" s="24"/>
    </row>
    <row r="117" spans="1:20" ht="24.75" x14ac:dyDescent="0.25">
      <c r="A117" s="16">
        <v>110</v>
      </c>
      <c r="B117" s="16">
        <v>83</v>
      </c>
      <c r="C117" s="7" t="s">
        <v>263</v>
      </c>
      <c r="D117" s="8" t="s">
        <v>264</v>
      </c>
      <c r="E117" s="8" t="s">
        <v>19</v>
      </c>
      <c r="F117" s="15">
        <v>1507</v>
      </c>
      <c r="G117" s="8"/>
      <c r="H117" s="8"/>
      <c r="I117" s="9"/>
      <c r="J117" s="8"/>
      <c r="K117" s="22">
        <f t="shared" si="0"/>
        <v>100</v>
      </c>
      <c r="L117" s="21"/>
      <c r="M117" s="21"/>
      <c r="N117" s="21"/>
      <c r="O117" s="21"/>
      <c r="Q117" s="24"/>
    </row>
    <row r="118" spans="1:20" ht="24.75" x14ac:dyDescent="0.25">
      <c r="A118" s="16">
        <v>111</v>
      </c>
      <c r="B118" s="16">
        <v>84</v>
      </c>
      <c r="C118" s="7" t="s">
        <v>266</v>
      </c>
      <c r="D118" s="8" t="s">
        <v>267</v>
      </c>
      <c r="E118" s="8" t="s">
        <v>19</v>
      </c>
      <c r="F118" s="15">
        <v>1507</v>
      </c>
      <c r="G118" s="8"/>
      <c r="H118" s="8"/>
      <c r="I118" s="9"/>
      <c r="J118" s="8"/>
      <c r="K118" s="22">
        <f t="shared" si="0"/>
        <v>100</v>
      </c>
      <c r="L118" s="21"/>
      <c r="M118" s="21"/>
      <c r="N118" s="21"/>
      <c r="O118" s="21"/>
      <c r="Q118" s="24"/>
    </row>
    <row r="119" spans="1:20" ht="33" x14ac:dyDescent="0.25">
      <c r="A119" s="16">
        <v>112</v>
      </c>
      <c r="B119" s="16">
        <v>85</v>
      </c>
      <c r="C119" s="7" t="s">
        <v>268</v>
      </c>
      <c r="D119" s="8" t="s">
        <v>269</v>
      </c>
      <c r="E119" s="8" t="s">
        <v>19</v>
      </c>
      <c r="F119" s="15">
        <v>1507</v>
      </c>
      <c r="G119" s="8"/>
      <c r="H119" s="8"/>
      <c r="I119" s="9"/>
      <c r="J119" s="8"/>
      <c r="K119" s="22">
        <f t="shared" si="0"/>
        <v>100</v>
      </c>
      <c r="L119" s="21"/>
      <c r="M119" s="21"/>
      <c r="N119" s="21"/>
      <c r="O119" s="21"/>
      <c r="Q119" s="24"/>
    </row>
    <row r="120" spans="1:20" ht="33" x14ac:dyDescent="0.25">
      <c r="A120" s="16">
        <v>113</v>
      </c>
      <c r="B120" s="16">
        <v>96</v>
      </c>
      <c r="C120" s="7" t="s">
        <v>296</v>
      </c>
      <c r="D120" s="8" t="s">
        <v>297</v>
      </c>
      <c r="E120" s="8" t="s">
        <v>19</v>
      </c>
      <c r="F120" s="15">
        <v>1507</v>
      </c>
      <c r="G120" s="8"/>
      <c r="H120" s="8"/>
      <c r="I120" s="9"/>
      <c r="J120" s="8"/>
      <c r="K120" s="22">
        <f t="shared" si="0"/>
        <v>66.666666666666671</v>
      </c>
      <c r="L120" s="21"/>
      <c r="M120" s="21"/>
      <c r="N120" s="21"/>
      <c r="O120" s="21"/>
      <c r="Q120" s="24"/>
    </row>
    <row r="121" spans="1:20" ht="24.75" x14ac:dyDescent="0.25">
      <c r="A121" s="16">
        <v>114</v>
      </c>
      <c r="B121" s="16">
        <v>97</v>
      </c>
      <c r="C121" s="7" t="s">
        <v>299</v>
      </c>
      <c r="D121" s="8" t="s">
        <v>300</v>
      </c>
      <c r="E121" s="8" t="s">
        <v>19</v>
      </c>
      <c r="F121" s="15">
        <v>1507</v>
      </c>
      <c r="G121" s="8"/>
      <c r="H121" s="8"/>
      <c r="I121" s="9"/>
      <c r="J121" s="8"/>
      <c r="K121" s="22">
        <f t="shared" si="0"/>
        <v>86.666666666666671</v>
      </c>
      <c r="L121" s="21"/>
      <c r="M121" s="21"/>
      <c r="N121" s="21"/>
      <c r="O121" s="21"/>
      <c r="Q121" s="24"/>
    </row>
    <row r="122" spans="1:20" ht="33" x14ac:dyDescent="0.25">
      <c r="A122" s="16">
        <v>115</v>
      </c>
      <c r="B122" s="16">
        <v>101</v>
      </c>
      <c r="C122" s="7" t="s">
        <v>310</v>
      </c>
      <c r="D122" s="8" t="s">
        <v>311</v>
      </c>
      <c r="E122" s="8" t="s">
        <v>19</v>
      </c>
      <c r="F122" s="15">
        <v>1507</v>
      </c>
      <c r="G122" s="8"/>
      <c r="H122" s="8"/>
      <c r="I122" s="9"/>
      <c r="J122" s="8"/>
      <c r="K122" s="22">
        <f t="shared" si="0"/>
        <v>100</v>
      </c>
      <c r="L122" s="21"/>
      <c r="M122" s="21"/>
      <c r="N122" s="21"/>
      <c r="O122" s="21"/>
      <c r="Q122" s="24"/>
    </row>
    <row r="123" spans="1:20" ht="66" x14ac:dyDescent="0.25">
      <c r="A123" s="16">
        <v>116</v>
      </c>
      <c r="B123" s="16">
        <v>100</v>
      </c>
      <c r="C123" s="7" t="s">
        <v>306</v>
      </c>
      <c r="D123" s="8" t="s">
        <v>307</v>
      </c>
      <c r="E123" s="8" t="s">
        <v>19</v>
      </c>
      <c r="F123" s="15">
        <v>1507</v>
      </c>
      <c r="G123" s="8" t="s">
        <v>308</v>
      </c>
      <c r="H123" s="8" t="s">
        <v>309</v>
      </c>
      <c r="I123" s="9" t="s">
        <v>22</v>
      </c>
      <c r="J123" s="8" t="s">
        <v>558</v>
      </c>
      <c r="K123" s="22">
        <v>100</v>
      </c>
      <c r="L123" s="21" t="s">
        <v>625</v>
      </c>
      <c r="M123" s="21" t="s">
        <v>499</v>
      </c>
      <c r="N123" s="21" t="s">
        <v>896</v>
      </c>
      <c r="O123" s="21"/>
      <c r="Q123" s="24">
        <v>100</v>
      </c>
    </row>
    <row r="124" spans="1:20" ht="57.75" x14ac:dyDescent="0.25">
      <c r="A124" s="16">
        <v>117</v>
      </c>
      <c r="B124" s="16">
        <v>157</v>
      </c>
      <c r="C124" s="14" t="s">
        <v>459</v>
      </c>
      <c r="D124" s="8" t="s">
        <v>460</v>
      </c>
      <c r="E124" s="8" t="s">
        <v>40</v>
      </c>
      <c r="F124" s="15">
        <v>1507</v>
      </c>
      <c r="G124" s="8"/>
      <c r="H124" s="8"/>
      <c r="I124" s="9"/>
      <c r="J124" s="8"/>
      <c r="K124" s="22">
        <f t="shared" si="0"/>
        <v>66.666666666666671</v>
      </c>
      <c r="L124" s="21"/>
      <c r="M124" s="21"/>
      <c r="N124" s="21"/>
      <c r="O124" s="21"/>
      <c r="Q124" s="24"/>
    </row>
    <row r="125" spans="1:20" ht="57.75" x14ac:dyDescent="0.25">
      <c r="A125" s="16">
        <v>118</v>
      </c>
      <c r="B125" s="16">
        <v>47</v>
      </c>
      <c r="C125" s="7" t="s">
        <v>158</v>
      </c>
      <c r="D125" s="8" t="s">
        <v>159</v>
      </c>
      <c r="E125" s="8" t="s">
        <v>31</v>
      </c>
      <c r="F125" s="15">
        <v>1701</v>
      </c>
      <c r="G125" s="8" t="s">
        <v>160</v>
      </c>
      <c r="H125" s="8" t="s">
        <v>161</v>
      </c>
      <c r="I125" s="9" t="s">
        <v>43</v>
      </c>
      <c r="J125" s="8"/>
      <c r="K125" s="22">
        <v>10</v>
      </c>
      <c r="L125" s="21"/>
      <c r="M125" s="21"/>
      <c r="N125" s="21"/>
      <c r="O125" s="21" t="s">
        <v>995</v>
      </c>
      <c r="Q125" s="24">
        <f>SUM(K125:K131)/7</f>
        <v>72.857142857142861</v>
      </c>
      <c r="T125" s="58">
        <v>20250527</v>
      </c>
    </row>
    <row r="126" spans="1:20" ht="49.5" x14ac:dyDescent="0.25">
      <c r="A126" s="16">
        <v>119</v>
      </c>
      <c r="B126" s="16">
        <v>48</v>
      </c>
      <c r="C126" s="7" t="s">
        <v>162</v>
      </c>
      <c r="D126" s="8" t="s">
        <v>163</v>
      </c>
      <c r="E126" s="8" t="s">
        <v>31</v>
      </c>
      <c r="F126" s="15">
        <v>1701</v>
      </c>
      <c r="G126" s="8" t="s">
        <v>160</v>
      </c>
      <c r="H126" s="8" t="s">
        <v>164</v>
      </c>
      <c r="I126" s="9" t="s">
        <v>103</v>
      </c>
      <c r="J126" s="8"/>
      <c r="K126" s="22">
        <v>10</v>
      </c>
      <c r="L126" s="21"/>
      <c r="M126" s="21"/>
      <c r="N126" s="21"/>
      <c r="O126" s="21" t="s">
        <v>996</v>
      </c>
      <c r="Q126" s="24"/>
    </row>
    <row r="127" spans="1:20" ht="49.5" x14ac:dyDescent="0.25">
      <c r="A127" s="16">
        <v>120</v>
      </c>
      <c r="B127" s="16">
        <v>69</v>
      </c>
      <c r="C127" s="7" t="s">
        <v>223</v>
      </c>
      <c r="D127" s="8" t="s">
        <v>224</v>
      </c>
      <c r="E127" s="8" t="s">
        <v>6</v>
      </c>
      <c r="F127" s="15">
        <v>1701</v>
      </c>
      <c r="G127" s="8" t="s">
        <v>160</v>
      </c>
      <c r="H127" s="8" t="s">
        <v>225</v>
      </c>
      <c r="I127" s="9" t="s">
        <v>9</v>
      </c>
      <c r="J127" s="8"/>
      <c r="K127" s="22">
        <v>100</v>
      </c>
      <c r="L127" s="21"/>
      <c r="M127" s="21"/>
      <c r="N127" s="21"/>
      <c r="O127" s="21" t="s">
        <v>997</v>
      </c>
      <c r="Q127" s="24"/>
    </row>
    <row r="128" spans="1:20" ht="49.5" x14ac:dyDescent="0.25">
      <c r="A128" s="16">
        <v>121</v>
      </c>
      <c r="B128" s="16">
        <v>58</v>
      </c>
      <c r="C128" s="7" t="s">
        <v>193</v>
      </c>
      <c r="D128" s="8" t="s">
        <v>194</v>
      </c>
      <c r="E128" s="8" t="s">
        <v>6</v>
      </c>
      <c r="F128" s="15">
        <v>1701</v>
      </c>
      <c r="G128" s="8" t="s">
        <v>195</v>
      </c>
      <c r="H128" s="8" t="s">
        <v>196</v>
      </c>
      <c r="I128" s="9" t="s">
        <v>22</v>
      </c>
      <c r="J128" s="8"/>
      <c r="K128" s="22">
        <v>100</v>
      </c>
      <c r="L128" s="21"/>
      <c r="M128" s="21"/>
      <c r="N128" s="21"/>
      <c r="O128" s="21" t="s">
        <v>814</v>
      </c>
      <c r="Q128" s="24"/>
    </row>
    <row r="129" spans="1:20" ht="82.5" x14ac:dyDescent="0.25">
      <c r="A129" s="16">
        <v>122</v>
      </c>
      <c r="B129" s="16">
        <v>62</v>
      </c>
      <c r="C129" s="7" t="s">
        <v>204</v>
      </c>
      <c r="D129" s="8" t="s">
        <v>205</v>
      </c>
      <c r="E129" s="8" t="s">
        <v>6</v>
      </c>
      <c r="F129" s="15">
        <v>1701</v>
      </c>
      <c r="G129" s="8" t="s">
        <v>195</v>
      </c>
      <c r="H129" s="8" t="s">
        <v>206</v>
      </c>
      <c r="I129" s="9" t="s">
        <v>22</v>
      </c>
      <c r="J129" s="8"/>
      <c r="K129" s="22">
        <v>90</v>
      </c>
      <c r="L129" s="21"/>
      <c r="M129" s="21"/>
      <c r="N129" s="21"/>
      <c r="O129" s="21" t="s">
        <v>998</v>
      </c>
      <c r="Q129" s="24"/>
    </row>
    <row r="130" spans="1:20" ht="49.5" x14ac:dyDescent="0.25">
      <c r="A130" s="16">
        <v>123</v>
      </c>
      <c r="B130" s="16">
        <v>99</v>
      </c>
      <c r="C130" s="7" t="s">
        <v>304</v>
      </c>
      <c r="D130" s="8" t="s">
        <v>305</v>
      </c>
      <c r="E130" s="8" t="s">
        <v>19</v>
      </c>
      <c r="F130" s="15">
        <v>1701</v>
      </c>
      <c r="G130" s="8" t="s">
        <v>195</v>
      </c>
      <c r="H130" s="8" t="s">
        <v>303</v>
      </c>
      <c r="I130" s="9" t="s">
        <v>22</v>
      </c>
      <c r="J130" s="8"/>
      <c r="K130" s="22">
        <v>100</v>
      </c>
      <c r="L130" s="21"/>
      <c r="M130" s="21"/>
      <c r="N130" s="21"/>
      <c r="O130" s="21" t="s">
        <v>853</v>
      </c>
      <c r="Q130" s="24"/>
    </row>
    <row r="131" spans="1:20" ht="49.5" x14ac:dyDescent="0.25">
      <c r="A131" s="16">
        <v>124</v>
      </c>
      <c r="B131" s="16">
        <v>68</v>
      </c>
      <c r="C131" s="7" t="s">
        <v>221</v>
      </c>
      <c r="D131" s="8" t="s">
        <v>219</v>
      </c>
      <c r="E131" s="8" t="s">
        <v>6</v>
      </c>
      <c r="F131" s="15">
        <v>1701</v>
      </c>
      <c r="G131" s="8" t="s">
        <v>222</v>
      </c>
      <c r="H131" s="8" t="s">
        <v>37</v>
      </c>
      <c r="I131" s="9" t="s">
        <v>9</v>
      </c>
      <c r="J131" s="8"/>
      <c r="K131" s="22">
        <v>100</v>
      </c>
      <c r="L131" s="21"/>
      <c r="M131" s="21"/>
      <c r="N131" s="21"/>
      <c r="O131" s="21" t="s">
        <v>999</v>
      </c>
      <c r="Q131" s="24"/>
    </row>
    <row r="132" spans="1:20" ht="24.75" x14ac:dyDescent="0.25">
      <c r="A132" s="16">
        <v>125</v>
      </c>
      <c r="B132" s="16">
        <v>46</v>
      </c>
      <c r="C132" s="7" t="s">
        <v>154</v>
      </c>
      <c r="D132" s="8" t="s">
        <v>155</v>
      </c>
      <c r="E132" s="8" t="s">
        <v>31</v>
      </c>
      <c r="F132" s="15">
        <v>3000</v>
      </c>
      <c r="G132" s="8" t="s">
        <v>118</v>
      </c>
      <c r="H132" s="8" t="s">
        <v>156</v>
      </c>
      <c r="I132" s="9" t="s">
        <v>157</v>
      </c>
      <c r="J132" s="8"/>
      <c r="K132" s="22">
        <v>0</v>
      </c>
      <c r="L132" s="21"/>
      <c r="M132" s="21"/>
      <c r="N132" s="21"/>
      <c r="O132" s="21" t="s">
        <v>725</v>
      </c>
      <c r="Q132" s="24">
        <f>SUM(K132:K139)/8</f>
        <v>35.625</v>
      </c>
      <c r="T132" s="58">
        <v>20250527</v>
      </c>
    </row>
    <row r="133" spans="1:20" ht="57.75" x14ac:dyDescent="0.25">
      <c r="A133" s="16">
        <v>126</v>
      </c>
      <c r="B133" s="16">
        <v>33</v>
      </c>
      <c r="C133" s="7" t="s">
        <v>116</v>
      </c>
      <c r="D133" s="8" t="s">
        <v>117</v>
      </c>
      <c r="E133" s="8" t="s">
        <v>58</v>
      </c>
      <c r="F133" s="15">
        <v>3000</v>
      </c>
      <c r="G133" s="8" t="s">
        <v>118</v>
      </c>
      <c r="H133" s="8" t="s">
        <v>119</v>
      </c>
      <c r="I133" s="9" t="s">
        <v>9</v>
      </c>
      <c r="J133" s="8" t="s">
        <v>502</v>
      </c>
      <c r="K133" s="22">
        <v>100</v>
      </c>
      <c r="L133" s="21" t="s">
        <v>728</v>
      </c>
      <c r="M133" s="21" t="s">
        <v>499</v>
      </c>
      <c r="N133" s="21" t="s">
        <v>729</v>
      </c>
      <c r="O133" s="44" t="s">
        <v>645</v>
      </c>
      <c r="Q133" s="24"/>
    </row>
    <row r="134" spans="1:20" ht="74.25" x14ac:dyDescent="0.25">
      <c r="A134" s="16">
        <v>127</v>
      </c>
      <c r="B134" s="16">
        <v>61</v>
      </c>
      <c r="C134" s="7" t="s">
        <v>202</v>
      </c>
      <c r="D134" s="8" t="s">
        <v>203</v>
      </c>
      <c r="E134" s="8" t="s">
        <v>6</v>
      </c>
      <c r="F134" s="15">
        <v>3000</v>
      </c>
      <c r="G134" s="8" t="s">
        <v>118</v>
      </c>
      <c r="H134" s="8" t="s">
        <v>199</v>
      </c>
      <c r="I134" s="9" t="s">
        <v>22</v>
      </c>
      <c r="J134" s="8"/>
      <c r="K134" s="22">
        <v>0</v>
      </c>
      <c r="L134" s="21" t="s">
        <v>980</v>
      </c>
      <c r="M134" s="21"/>
      <c r="N134" s="57" t="s">
        <v>981</v>
      </c>
      <c r="O134" s="21" t="s">
        <v>982</v>
      </c>
      <c r="Q134" s="24"/>
    </row>
    <row r="135" spans="1:20" ht="49.5" x14ac:dyDescent="0.25">
      <c r="A135" s="16">
        <v>128</v>
      </c>
      <c r="B135" s="16">
        <v>145</v>
      </c>
      <c r="C135" s="14" t="s">
        <v>433</v>
      </c>
      <c r="D135" s="8" t="s">
        <v>434</v>
      </c>
      <c r="E135" s="8" t="s">
        <v>58</v>
      </c>
      <c r="F135" s="15">
        <v>3000</v>
      </c>
      <c r="G135" s="8" t="s">
        <v>118</v>
      </c>
      <c r="H135" s="8" t="s">
        <v>188</v>
      </c>
      <c r="I135" s="9" t="s">
        <v>9</v>
      </c>
      <c r="J135" s="8" t="s">
        <v>502</v>
      </c>
      <c r="K135" s="22">
        <v>100</v>
      </c>
      <c r="L135" s="21" t="s">
        <v>854</v>
      </c>
      <c r="M135" s="21" t="s">
        <v>499</v>
      </c>
      <c r="N135" s="21" t="s">
        <v>761</v>
      </c>
      <c r="O135" s="21"/>
      <c r="Q135" s="24"/>
    </row>
    <row r="136" spans="1:20" ht="24.75" x14ac:dyDescent="0.25">
      <c r="A136" s="16">
        <v>129</v>
      </c>
      <c r="B136" s="16">
        <v>151</v>
      </c>
      <c r="C136" s="14" t="s">
        <v>444</v>
      </c>
      <c r="D136" s="8" t="s">
        <v>443</v>
      </c>
      <c r="E136" s="8" t="s">
        <v>58</v>
      </c>
      <c r="F136" s="15">
        <v>3000</v>
      </c>
      <c r="G136" s="8" t="s">
        <v>118</v>
      </c>
      <c r="H136" s="8" t="s">
        <v>188</v>
      </c>
      <c r="I136" s="9" t="s">
        <v>9</v>
      </c>
      <c r="J136" s="8" t="s">
        <v>502</v>
      </c>
      <c r="K136" s="22">
        <v>85</v>
      </c>
      <c r="L136" s="21" t="s">
        <v>726</v>
      </c>
      <c r="M136" s="21" t="s">
        <v>499</v>
      </c>
      <c r="N136" s="21" t="s">
        <v>627</v>
      </c>
      <c r="O136" s="44" t="s">
        <v>645</v>
      </c>
      <c r="Q136" s="24"/>
    </row>
    <row r="137" spans="1:20" ht="57.75" x14ac:dyDescent="0.25">
      <c r="A137" s="16">
        <v>130</v>
      </c>
      <c r="B137" s="16">
        <v>109</v>
      </c>
      <c r="C137" s="13" t="s">
        <v>332</v>
      </c>
      <c r="D137" s="8" t="s">
        <v>329</v>
      </c>
      <c r="E137" s="8" t="s">
        <v>40</v>
      </c>
      <c r="F137" s="15">
        <v>3000</v>
      </c>
      <c r="G137" s="8" t="s">
        <v>333</v>
      </c>
      <c r="H137" s="8" t="s">
        <v>111</v>
      </c>
      <c r="I137" s="9" t="s">
        <v>9</v>
      </c>
      <c r="J137" s="8"/>
      <c r="K137" s="22">
        <v>0</v>
      </c>
      <c r="L137" s="21"/>
      <c r="M137" s="21"/>
      <c r="N137" s="21"/>
      <c r="O137" s="21" t="s">
        <v>727</v>
      </c>
      <c r="Q137" s="24"/>
    </row>
    <row r="138" spans="1:20" ht="24.75" x14ac:dyDescent="0.25">
      <c r="A138" s="16">
        <v>131</v>
      </c>
      <c r="B138" s="16">
        <v>98</v>
      </c>
      <c r="C138" s="7" t="s">
        <v>301</v>
      </c>
      <c r="D138" s="8" t="s">
        <v>302</v>
      </c>
      <c r="E138" s="8" t="s">
        <v>19</v>
      </c>
      <c r="F138" s="15">
        <v>3000</v>
      </c>
      <c r="G138" s="8" t="s">
        <v>118</v>
      </c>
      <c r="H138" s="8" t="s">
        <v>303</v>
      </c>
      <c r="I138" s="9" t="s">
        <v>22</v>
      </c>
      <c r="J138" s="8"/>
      <c r="K138" s="22">
        <v>0</v>
      </c>
      <c r="L138" s="21"/>
      <c r="M138" s="21"/>
      <c r="N138" s="21"/>
      <c r="O138" s="21" t="s">
        <v>725</v>
      </c>
      <c r="Q138" s="24"/>
    </row>
    <row r="139" spans="1:20" ht="33" x14ac:dyDescent="0.25">
      <c r="A139" s="16">
        <v>132</v>
      </c>
      <c r="B139" s="16">
        <v>121</v>
      </c>
      <c r="C139" s="13" t="s">
        <v>367</v>
      </c>
      <c r="D139" s="8" t="s">
        <v>368</v>
      </c>
      <c r="E139" s="8" t="s">
        <v>40</v>
      </c>
      <c r="F139" s="15">
        <v>3000</v>
      </c>
      <c r="G139" s="8" t="s">
        <v>118</v>
      </c>
      <c r="H139" s="8" t="s">
        <v>111</v>
      </c>
      <c r="I139" s="9" t="s">
        <v>43</v>
      </c>
      <c r="J139" s="8"/>
      <c r="K139" s="22">
        <v>0</v>
      </c>
      <c r="L139" s="21"/>
      <c r="M139" s="21"/>
      <c r="N139" s="21"/>
      <c r="O139" s="21" t="s">
        <v>725</v>
      </c>
      <c r="Q139" s="24"/>
    </row>
    <row r="140" spans="1:20" ht="24.75" x14ac:dyDescent="0.25">
      <c r="A140" s="16">
        <v>133</v>
      </c>
      <c r="B140" s="16">
        <v>5</v>
      </c>
      <c r="C140" s="7" t="s">
        <v>23</v>
      </c>
      <c r="D140" s="8" t="s">
        <v>24</v>
      </c>
      <c r="E140" s="8" t="s">
        <v>25</v>
      </c>
      <c r="F140" s="15">
        <v>3001</v>
      </c>
      <c r="G140" s="8"/>
      <c r="H140" s="8"/>
      <c r="I140" s="9"/>
      <c r="J140" s="8"/>
      <c r="K140" s="22">
        <f>SUM(K236+K269+K302+K335+K368+K401+K434+K467+K500+K533+K566+K599+K632+K665+K698+K731+K764+K797+K830+K863+K896)/8</f>
        <v>71.25</v>
      </c>
      <c r="L140" s="21"/>
      <c r="M140" s="21"/>
      <c r="N140" s="21"/>
      <c r="O140" s="21"/>
      <c r="Q140" s="24">
        <f>SUM(K140:K169)/30</f>
        <v>67.717658730158732</v>
      </c>
    </row>
    <row r="141" spans="1:20" ht="49.5" x14ac:dyDescent="0.25">
      <c r="A141" s="16">
        <v>134</v>
      </c>
      <c r="B141" s="16">
        <v>8</v>
      </c>
      <c r="C141" s="7" t="s">
        <v>35</v>
      </c>
      <c r="D141" s="8" t="s">
        <v>36</v>
      </c>
      <c r="E141" s="8" t="s">
        <v>6</v>
      </c>
      <c r="F141" s="15">
        <v>3001</v>
      </c>
      <c r="G141" s="8"/>
      <c r="H141" s="8"/>
      <c r="I141" s="9"/>
      <c r="J141" s="8"/>
      <c r="K141" s="22">
        <f t="shared" ref="K141:K161" si="1">SUM(K237+K270+K303+K336+K369+K402+K435+K468+K501+K534+K567+K600+K633+K666+K699+K732+K765+K798+K831+K864+K897)/8</f>
        <v>85.625</v>
      </c>
      <c r="L141" s="21"/>
      <c r="M141" s="21"/>
      <c r="N141" s="21"/>
      <c r="O141" s="21"/>
      <c r="Q141" s="24"/>
    </row>
    <row r="142" spans="1:20" ht="24.75" x14ac:dyDescent="0.25">
      <c r="A142" s="16">
        <v>135</v>
      </c>
      <c r="B142" s="16">
        <v>16</v>
      </c>
      <c r="C142" s="7" t="s">
        <v>64</v>
      </c>
      <c r="D142" s="8" t="s">
        <v>65</v>
      </c>
      <c r="E142" s="8" t="s">
        <v>31</v>
      </c>
      <c r="F142" s="15">
        <v>3001</v>
      </c>
      <c r="G142" s="8"/>
      <c r="H142" s="8"/>
      <c r="I142" s="9"/>
      <c r="J142" s="8"/>
      <c r="K142" s="22">
        <f t="shared" si="1"/>
        <v>88.75</v>
      </c>
      <c r="L142" s="21"/>
      <c r="M142" s="21"/>
      <c r="N142" s="21"/>
      <c r="O142" s="21"/>
      <c r="Q142" s="24"/>
    </row>
    <row r="143" spans="1:20" ht="24.75" x14ac:dyDescent="0.25">
      <c r="A143" s="16">
        <v>136</v>
      </c>
      <c r="B143" s="16">
        <v>17</v>
      </c>
      <c r="C143" s="7" t="s">
        <v>67</v>
      </c>
      <c r="D143" s="8" t="s">
        <v>68</v>
      </c>
      <c r="E143" s="8" t="s">
        <v>31</v>
      </c>
      <c r="F143" s="15">
        <v>3001</v>
      </c>
      <c r="G143" s="8"/>
      <c r="H143" s="8"/>
      <c r="I143" s="9"/>
      <c r="J143" s="8"/>
      <c r="K143" s="22">
        <f t="shared" si="1"/>
        <v>108.75</v>
      </c>
      <c r="L143" s="21"/>
      <c r="M143" s="21"/>
      <c r="N143" s="21"/>
      <c r="O143" s="21"/>
      <c r="Q143" s="24"/>
    </row>
    <row r="144" spans="1:20" ht="49.5" x14ac:dyDescent="0.25">
      <c r="A144" s="16">
        <v>137</v>
      </c>
      <c r="B144" s="16">
        <v>19</v>
      </c>
      <c r="C144" s="7" t="s">
        <v>73</v>
      </c>
      <c r="D144" s="8" t="s">
        <v>74</v>
      </c>
      <c r="E144" s="8" t="s">
        <v>6</v>
      </c>
      <c r="F144" s="15">
        <v>3001</v>
      </c>
      <c r="G144" s="8"/>
      <c r="H144" s="8"/>
      <c r="I144" s="9"/>
      <c r="J144" s="8"/>
      <c r="K144" s="22">
        <f t="shared" si="1"/>
        <v>57.5</v>
      </c>
      <c r="L144" s="21"/>
      <c r="M144" s="21"/>
      <c r="N144" s="21"/>
      <c r="O144" s="21"/>
      <c r="Q144" s="24"/>
    </row>
    <row r="145" spans="1:17" ht="16.5" x14ac:dyDescent="0.25">
      <c r="A145" s="16">
        <v>138</v>
      </c>
      <c r="B145" s="16">
        <v>21</v>
      </c>
      <c r="C145" s="7" t="s">
        <v>79</v>
      </c>
      <c r="D145" s="8" t="s">
        <v>80</v>
      </c>
      <c r="E145" s="8" t="s">
        <v>6</v>
      </c>
      <c r="F145" s="15">
        <v>3001</v>
      </c>
      <c r="G145" s="8"/>
      <c r="H145" s="8"/>
      <c r="I145" s="9"/>
      <c r="J145" s="8"/>
      <c r="K145" s="22">
        <f t="shared" si="1"/>
        <v>56.25</v>
      </c>
      <c r="L145" s="21"/>
      <c r="M145" s="21"/>
      <c r="N145" s="21"/>
      <c r="O145" s="21"/>
      <c r="Q145" s="24"/>
    </row>
    <row r="146" spans="1:17" ht="33" x14ac:dyDescent="0.25">
      <c r="A146" s="16">
        <v>139</v>
      </c>
      <c r="B146" s="16">
        <v>22</v>
      </c>
      <c r="C146" s="7" t="s">
        <v>82</v>
      </c>
      <c r="D146" s="8" t="s">
        <v>83</v>
      </c>
      <c r="E146" s="8" t="s">
        <v>6</v>
      </c>
      <c r="F146" s="15">
        <v>3001</v>
      </c>
      <c r="G146" s="8"/>
      <c r="H146" s="8"/>
      <c r="I146" s="9"/>
      <c r="J146" s="8"/>
      <c r="K146" s="22">
        <f t="shared" si="1"/>
        <v>76.25</v>
      </c>
      <c r="L146" s="21"/>
      <c r="M146" s="21"/>
      <c r="N146" s="21"/>
      <c r="O146" s="21"/>
      <c r="Q146" s="24"/>
    </row>
    <row r="147" spans="1:17" ht="33" x14ac:dyDescent="0.25">
      <c r="A147" s="16">
        <v>140</v>
      </c>
      <c r="B147" s="16">
        <v>23</v>
      </c>
      <c r="C147" s="7" t="s">
        <v>85</v>
      </c>
      <c r="D147" s="8" t="s">
        <v>86</v>
      </c>
      <c r="E147" s="8" t="s">
        <v>6</v>
      </c>
      <c r="F147" s="15">
        <v>3001</v>
      </c>
      <c r="G147" s="8"/>
      <c r="H147" s="8"/>
      <c r="I147" s="9"/>
      <c r="J147" s="8"/>
      <c r="K147" s="22">
        <f t="shared" si="1"/>
        <v>123.125</v>
      </c>
      <c r="L147" s="21"/>
      <c r="M147" s="21"/>
      <c r="N147" s="21"/>
      <c r="O147" s="21"/>
      <c r="Q147" s="24"/>
    </row>
    <row r="148" spans="1:17" ht="66" x14ac:dyDescent="0.25">
      <c r="A148" s="16">
        <v>141</v>
      </c>
      <c r="B148" s="16">
        <v>32</v>
      </c>
      <c r="C148" s="7" t="s">
        <v>113</v>
      </c>
      <c r="D148" s="8" t="s">
        <v>114</v>
      </c>
      <c r="E148" s="8" t="s">
        <v>31</v>
      </c>
      <c r="F148" s="15">
        <v>3001</v>
      </c>
      <c r="G148" s="8"/>
      <c r="H148" s="8"/>
      <c r="I148" s="9"/>
      <c r="J148" s="8"/>
      <c r="K148" s="22">
        <f t="shared" si="1"/>
        <v>110.625</v>
      </c>
      <c r="L148" s="21"/>
      <c r="M148" s="21"/>
      <c r="N148" s="21"/>
      <c r="O148" s="21"/>
      <c r="Q148" s="24"/>
    </row>
    <row r="149" spans="1:17" ht="24.75" x14ac:dyDescent="0.25">
      <c r="A149" s="16">
        <v>142</v>
      </c>
      <c r="B149" s="16">
        <v>35</v>
      </c>
      <c r="C149" s="7" t="s">
        <v>123</v>
      </c>
      <c r="D149" s="8" t="s">
        <v>124</v>
      </c>
      <c r="E149" s="8" t="s">
        <v>31</v>
      </c>
      <c r="F149" s="15">
        <v>3001</v>
      </c>
      <c r="G149" s="8"/>
      <c r="H149" s="8"/>
      <c r="I149" s="9"/>
      <c r="J149" s="8"/>
      <c r="K149" s="22">
        <f t="shared" si="1"/>
        <v>45</v>
      </c>
      <c r="L149" s="21"/>
      <c r="M149" s="21"/>
      <c r="N149" s="21"/>
      <c r="O149" s="21"/>
      <c r="Q149" s="24"/>
    </row>
    <row r="150" spans="1:17" ht="16.5" x14ac:dyDescent="0.25">
      <c r="A150" s="16">
        <v>143</v>
      </c>
      <c r="B150" s="16">
        <v>44</v>
      </c>
      <c r="C150" s="7" t="s">
        <v>148</v>
      </c>
      <c r="D150" s="8" t="s">
        <v>149</v>
      </c>
      <c r="E150" s="8" t="s">
        <v>31</v>
      </c>
      <c r="F150" s="15">
        <v>3001</v>
      </c>
      <c r="G150" s="8"/>
      <c r="H150" s="8"/>
      <c r="I150" s="9"/>
      <c r="J150" s="8"/>
      <c r="K150" s="22">
        <f t="shared" si="1"/>
        <v>80.625</v>
      </c>
      <c r="L150" s="21"/>
      <c r="M150" s="21"/>
      <c r="N150" s="21"/>
      <c r="O150" s="21"/>
      <c r="Q150" s="24"/>
    </row>
    <row r="151" spans="1:17" ht="33" x14ac:dyDescent="0.25">
      <c r="A151" s="16">
        <v>144</v>
      </c>
      <c r="B151" s="16">
        <v>49</v>
      </c>
      <c r="C151" s="7" t="s">
        <v>165</v>
      </c>
      <c r="D151" s="8" t="s">
        <v>166</v>
      </c>
      <c r="E151" s="8" t="s">
        <v>6</v>
      </c>
      <c r="F151" s="15">
        <v>3001</v>
      </c>
      <c r="G151" s="8"/>
      <c r="H151" s="8"/>
      <c r="I151" s="9"/>
      <c r="J151" s="8"/>
      <c r="K151" s="22">
        <f t="shared" si="1"/>
        <v>56.25</v>
      </c>
      <c r="L151" s="21"/>
      <c r="M151" s="21"/>
      <c r="N151" s="21"/>
      <c r="O151" s="21"/>
      <c r="Q151" s="24"/>
    </row>
    <row r="152" spans="1:17" ht="16.5" x14ac:dyDescent="0.25">
      <c r="A152" s="16">
        <v>145</v>
      </c>
      <c r="B152" s="16">
        <v>52</v>
      </c>
      <c r="C152" s="7" t="s">
        <v>174</v>
      </c>
      <c r="D152" s="8" t="s">
        <v>175</v>
      </c>
      <c r="E152" s="8" t="s">
        <v>6</v>
      </c>
      <c r="F152" s="15">
        <v>3001</v>
      </c>
      <c r="G152" s="8"/>
      <c r="H152" s="8"/>
      <c r="I152" s="9"/>
      <c r="J152" s="8"/>
      <c r="K152" s="22">
        <f t="shared" si="1"/>
        <v>55</v>
      </c>
      <c r="L152" s="21"/>
      <c r="M152" s="21"/>
      <c r="N152" s="21"/>
      <c r="O152" s="21"/>
      <c r="Q152" s="24"/>
    </row>
    <row r="153" spans="1:17" ht="41.25" x14ac:dyDescent="0.25">
      <c r="A153" s="16">
        <v>146</v>
      </c>
      <c r="B153" s="16">
        <v>53</v>
      </c>
      <c r="C153" s="7" t="s">
        <v>177</v>
      </c>
      <c r="D153" s="8" t="s">
        <v>178</v>
      </c>
      <c r="E153" s="8" t="s">
        <v>6</v>
      </c>
      <c r="F153" s="15">
        <v>3001</v>
      </c>
      <c r="G153" s="8"/>
      <c r="H153" s="8"/>
      <c r="I153" s="9"/>
      <c r="J153" s="8"/>
      <c r="K153" s="22">
        <f t="shared" si="1"/>
        <v>53.75</v>
      </c>
      <c r="L153" s="21"/>
      <c r="M153" s="21"/>
      <c r="N153" s="21"/>
      <c r="O153" s="21"/>
      <c r="Q153" s="24"/>
    </row>
    <row r="154" spans="1:17" ht="41.25" x14ac:dyDescent="0.25">
      <c r="A154" s="16">
        <v>147</v>
      </c>
      <c r="B154" s="16">
        <v>60</v>
      </c>
      <c r="C154" s="7" t="s">
        <v>200</v>
      </c>
      <c r="D154" s="8" t="s">
        <v>201</v>
      </c>
      <c r="E154" s="8" t="s">
        <v>6</v>
      </c>
      <c r="F154" s="15">
        <v>3001</v>
      </c>
      <c r="G154" s="8"/>
      <c r="H154" s="8"/>
      <c r="I154" s="9"/>
      <c r="J154" s="8"/>
      <c r="K154" s="22">
        <f t="shared" si="1"/>
        <v>26.875</v>
      </c>
      <c r="L154" s="21"/>
      <c r="M154" s="21"/>
      <c r="N154" s="21"/>
      <c r="O154" s="21"/>
      <c r="Q154" s="24"/>
    </row>
    <row r="155" spans="1:17" ht="49.5" x14ac:dyDescent="0.25">
      <c r="A155" s="16">
        <v>148</v>
      </c>
      <c r="B155" s="16">
        <v>67</v>
      </c>
      <c r="C155" s="7" t="s">
        <v>218</v>
      </c>
      <c r="D155" s="8" t="s">
        <v>219</v>
      </c>
      <c r="E155" s="8" t="s">
        <v>6</v>
      </c>
      <c r="F155" s="15">
        <v>3001</v>
      </c>
      <c r="G155" s="8"/>
      <c r="H155" s="8"/>
      <c r="I155" s="9"/>
      <c r="J155" s="8"/>
      <c r="K155" s="22">
        <f t="shared" si="1"/>
        <v>118.125</v>
      </c>
      <c r="L155" s="21"/>
      <c r="M155" s="21"/>
      <c r="N155" s="21"/>
      <c r="O155" s="21"/>
      <c r="Q155" s="24"/>
    </row>
    <row r="156" spans="1:17" ht="57.75" x14ac:dyDescent="0.25">
      <c r="A156" s="16">
        <v>149</v>
      </c>
      <c r="B156" s="16">
        <v>74</v>
      </c>
      <c r="C156" s="7" t="s">
        <v>239</v>
      </c>
      <c r="D156" s="8" t="s">
        <v>240</v>
      </c>
      <c r="E156" s="8" t="s">
        <v>6</v>
      </c>
      <c r="F156" s="15">
        <v>3001</v>
      </c>
      <c r="G156" s="8"/>
      <c r="H156" s="8"/>
      <c r="I156" s="9"/>
      <c r="J156" s="8"/>
      <c r="K156" s="22">
        <f t="shared" si="1"/>
        <v>68.125</v>
      </c>
      <c r="L156" s="21"/>
      <c r="M156" s="21"/>
      <c r="N156" s="21"/>
      <c r="O156" s="21"/>
      <c r="Q156" s="24"/>
    </row>
    <row r="157" spans="1:17" ht="33" x14ac:dyDescent="0.25">
      <c r="A157" s="16">
        <v>150</v>
      </c>
      <c r="B157" s="16">
        <v>107</v>
      </c>
      <c r="C157" s="13" t="s">
        <v>328</v>
      </c>
      <c r="D157" s="8" t="s">
        <v>329</v>
      </c>
      <c r="E157" s="8" t="s">
        <v>40</v>
      </c>
      <c r="F157" s="15">
        <v>3001</v>
      </c>
      <c r="G157" s="8"/>
      <c r="H157" s="8"/>
      <c r="I157" s="9"/>
      <c r="J157" s="8"/>
      <c r="K157" s="22">
        <f t="shared" si="1"/>
        <v>58.75</v>
      </c>
      <c r="L157" s="21"/>
      <c r="M157" s="21"/>
      <c r="N157" s="21"/>
      <c r="O157" s="21"/>
      <c r="Q157" s="24"/>
    </row>
    <row r="158" spans="1:17" ht="33" x14ac:dyDescent="0.25">
      <c r="A158" s="16">
        <v>151</v>
      </c>
      <c r="B158" s="16">
        <v>114</v>
      </c>
      <c r="C158" s="13" t="s">
        <v>348</v>
      </c>
      <c r="D158" s="8" t="s">
        <v>349</v>
      </c>
      <c r="E158" s="8" t="s">
        <v>6</v>
      </c>
      <c r="F158" s="15">
        <v>3001</v>
      </c>
      <c r="G158" s="8"/>
      <c r="H158" s="8"/>
      <c r="I158" s="9"/>
      <c r="J158" s="8"/>
      <c r="K158" s="22">
        <f t="shared" si="1"/>
        <v>71.25</v>
      </c>
      <c r="L158" s="21"/>
      <c r="M158" s="21"/>
      <c r="N158" s="21"/>
      <c r="O158" s="21"/>
      <c r="Q158" s="24"/>
    </row>
    <row r="159" spans="1:17" ht="16.5" x14ac:dyDescent="0.25">
      <c r="A159" s="16">
        <v>152</v>
      </c>
      <c r="B159" s="16">
        <v>123</v>
      </c>
      <c r="C159" s="13" t="s">
        <v>372</v>
      </c>
      <c r="D159" s="8" t="s">
        <v>373</v>
      </c>
      <c r="E159" s="8" t="s">
        <v>6</v>
      </c>
      <c r="F159" s="15">
        <v>3001</v>
      </c>
      <c r="G159" s="8"/>
      <c r="H159" s="8"/>
      <c r="I159" s="9"/>
      <c r="J159" s="8"/>
      <c r="K159" s="22">
        <f t="shared" si="1"/>
        <v>57.5</v>
      </c>
      <c r="L159" s="21"/>
      <c r="M159" s="21"/>
      <c r="N159" s="21"/>
      <c r="O159" s="21"/>
      <c r="Q159" s="24"/>
    </row>
    <row r="160" spans="1:17" ht="41.25" x14ac:dyDescent="0.25">
      <c r="A160" s="16">
        <v>153</v>
      </c>
      <c r="B160" s="16">
        <v>128</v>
      </c>
      <c r="C160" s="13" t="s">
        <v>382</v>
      </c>
      <c r="D160" s="8" t="s">
        <v>383</v>
      </c>
      <c r="E160" s="8" t="s">
        <v>6</v>
      </c>
      <c r="F160" s="15">
        <v>3001</v>
      </c>
      <c r="G160" s="8"/>
      <c r="H160" s="8"/>
      <c r="I160" s="9"/>
      <c r="J160" s="8"/>
      <c r="K160" s="22">
        <f t="shared" si="1"/>
        <v>102.5</v>
      </c>
      <c r="L160" s="21"/>
      <c r="M160" s="21"/>
      <c r="N160" s="21"/>
      <c r="O160" s="21"/>
      <c r="Q160" s="24"/>
    </row>
    <row r="161" spans="1:20" ht="16.5" x14ac:dyDescent="0.25">
      <c r="A161" s="16">
        <v>154</v>
      </c>
      <c r="B161" s="16">
        <v>95</v>
      </c>
      <c r="C161" s="7" t="s">
        <v>294</v>
      </c>
      <c r="D161" s="8" t="s">
        <v>295</v>
      </c>
      <c r="E161" s="8" t="s">
        <v>19</v>
      </c>
      <c r="F161" s="15">
        <v>3001</v>
      </c>
      <c r="G161" s="8"/>
      <c r="H161" s="8"/>
      <c r="I161" s="9"/>
      <c r="J161" s="8"/>
      <c r="K161" s="22">
        <f t="shared" si="1"/>
        <v>18.75</v>
      </c>
      <c r="L161" s="21"/>
      <c r="M161" s="21"/>
      <c r="N161" s="21"/>
      <c r="O161" s="21"/>
      <c r="Q161" s="24"/>
    </row>
    <row r="162" spans="1:20" ht="41.25" x14ac:dyDescent="0.25">
      <c r="A162" s="16">
        <v>155</v>
      </c>
      <c r="B162" s="16">
        <v>26</v>
      </c>
      <c r="C162" s="7" t="s">
        <v>93</v>
      </c>
      <c r="D162" s="8" t="s">
        <v>94</v>
      </c>
      <c r="E162" s="8" t="s">
        <v>31</v>
      </c>
      <c r="F162" s="15">
        <v>3001</v>
      </c>
      <c r="G162" s="8"/>
      <c r="H162" s="8"/>
      <c r="I162" s="9"/>
      <c r="J162" s="8"/>
      <c r="K162" s="22">
        <f>SUM(K258+K291+K324+K357+K390+K423+K456+K489+K522+K555+K588+K621+K654+K687+K720+K753+K786+K819+K852+K885+K918)/21</f>
        <v>31.19047619047619</v>
      </c>
      <c r="L162" s="21"/>
      <c r="M162" s="21"/>
      <c r="N162" s="21"/>
      <c r="O162" s="21"/>
      <c r="Q162" s="24"/>
    </row>
    <row r="163" spans="1:20" ht="24.75" x14ac:dyDescent="0.25">
      <c r="A163" s="16">
        <v>156</v>
      </c>
      <c r="B163" s="16">
        <v>116</v>
      </c>
      <c r="C163" s="13" t="s">
        <v>354</v>
      </c>
      <c r="D163" s="8" t="s">
        <v>355</v>
      </c>
      <c r="E163" s="8" t="s">
        <v>40</v>
      </c>
      <c r="F163" s="15">
        <v>3001</v>
      </c>
      <c r="G163" s="8"/>
      <c r="H163" s="8"/>
      <c r="I163" s="9"/>
      <c r="J163" s="8"/>
      <c r="K163" s="22">
        <f t="shared" ref="K163:K169" si="2">SUM(K259+K292+K325+K358+K391+K424+K457+K490+K523+K556+K589+K622+K655+K688+K721+K754+K787+K820+K853+K886+K919)/21</f>
        <v>68.571428571428569</v>
      </c>
      <c r="L163" s="21"/>
      <c r="M163" s="21"/>
      <c r="N163" s="21"/>
      <c r="O163" s="21"/>
      <c r="Q163" s="24"/>
    </row>
    <row r="164" spans="1:20" ht="33" x14ac:dyDescent="0.25">
      <c r="A164" s="16">
        <v>157</v>
      </c>
      <c r="B164" s="16">
        <v>121</v>
      </c>
      <c r="C164" s="13" t="s">
        <v>367</v>
      </c>
      <c r="D164" s="8" t="s">
        <v>368</v>
      </c>
      <c r="E164" s="8" t="s">
        <v>40</v>
      </c>
      <c r="F164" s="15">
        <v>3001</v>
      </c>
      <c r="G164" s="8"/>
      <c r="H164" s="8"/>
      <c r="I164" s="9"/>
      <c r="J164" s="8"/>
      <c r="K164" s="22">
        <f t="shared" si="2"/>
        <v>13.571428571428571</v>
      </c>
      <c r="L164" s="21"/>
      <c r="M164" s="21"/>
      <c r="N164" s="21"/>
      <c r="O164" s="21"/>
      <c r="Q164" s="24"/>
    </row>
    <row r="165" spans="1:20" ht="33" x14ac:dyDescent="0.25">
      <c r="A165" s="16">
        <v>158</v>
      </c>
      <c r="B165" s="16">
        <v>125</v>
      </c>
      <c r="C165" s="13" t="s">
        <v>377</v>
      </c>
      <c r="D165" s="8" t="s">
        <v>117</v>
      </c>
      <c r="E165" s="8" t="s">
        <v>58</v>
      </c>
      <c r="F165" s="15">
        <v>3001</v>
      </c>
      <c r="G165" s="8"/>
      <c r="H165" s="8"/>
      <c r="I165" s="9"/>
      <c r="J165" s="8"/>
      <c r="K165" s="22">
        <f t="shared" si="2"/>
        <v>80</v>
      </c>
      <c r="L165" s="21"/>
      <c r="M165" s="21"/>
      <c r="N165" s="21"/>
      <c r="O165" s="21"/>
      <c r="Q165" s="24"/>
    </row>
    <row r="166" spans="1:20" ht="33" x14ac:dyDescent="0.25">
      <c r="A166" s="16">
        <v>159</v>
      </c>
      <c r="B166" s="16">
        <v>146</v>
      </c>
      <c r="C166" s="14" t="s">
        <v>435</v>
      </c>
      <c r="D166" s="8" t="s">
        <v>434</v>
      </c>
      <c r="E166" s="8" t="s">
        <v>58</v>
      </c>
      <c r="F166" s="15">
        <v>3001</v>
      </c>
      <c r="G166" s="8"/>
      <c r="H166" s="8"/>
      <c r="I166" s="9"/>
      <c r="J166" s="8"/>
      <c r="K166" s="22">
        <f t="shared" si="2"/>
        <v>80.952380952380949</v>
      </c>
      <c r="L166" s="21"/>
      <c r="M166" s="21"/>
      <c r="N166" s="21"/>
      <c r="O166" s="21"/>
      <c r="Q166" s="24"/>
    </row>
    <row r="167" spans="1:20" ht="24.75" x14ac:dyDescent="0.25">
      <c r="A167" s="16">
        <v>160</v>
      </c>
      <c r="B167" s="16">
        <v>150</v>
      </c>
      <c r="C167" s="14" t="s">
        <v>442</v>
      </c>
      <c r="D167" s="8" t="s">
        <v>443</v>
      </c>
      <c r="E167" s="8" t="s">
        <v>58</v>
      </c>
      <c r="F167" s="15">
        <v>3001</v>
      </c>
      <c r="G167" s="8"/>
      <c r="H167" s="8"/>
      <c r="I167" s="9"/>
      <c r="J167" s="8"/>
      <c r="K167" s="22">
        <f t="shared" si="2"/>
        <v>58.047619047619051</v>
      </c>
      <c r="L167" s="21"/>
      <c r="M167" s="21"/>
      <c r="N167" s="21"/>
      <c r="O167" s="21"/>
      <c r="Q167" s="24"/>
    </row>
    <row r="168" spans="1:20" ht="24.75" x14ac:dyDescent="0.25">
      <c r="A168" s="16">
        <v>161</v>
      </c>
      <c r="B168" s="16">
        <v>24</v>
      </c>
      <c r="C168" s="7" t="s">
        <v>87</v>
      </c>
      <c r="D168" s="8" t="s">
        <v>88</v>
      </c>
      <c r="E168" s="8" t="s">
        <v>40</v>
      </c>
      <c r="F168" s="15">
        <v>3001</v>
      </c>
      <c r="G168" s="8"/>
      <c r="H168" s="8"/>
      <c r="I168" s="9"/>
      <c r="J168" s="8"/>
      <c r="K168" s="22">
        <f t="shared" si="2"/>
        <v>55.714285714285715</v>
      </c>
      <c r="L168" s="21"/>
      <c r="M168" s="21"/>
      <c r="N168" s="21"/>
      <c r="O168" s="21"/>
      <c r="Q168" s="24"/>
    </row>
    <row r="169" spans="1:20" ht="24.75" x14ac:dyDescent="0.25">
      <c r="A169" s="16">
        <v>162</v>
      </c>
      <c r="B169" s="16">
        <v>118</v>
      </c>
      <c r="C169" s="13" t="s">
        <v>359</v>
      </c>
      <c r="D169" s="8" t="s">
        <v>360</v>
      </c>
      <c r="E169" s="8" t="s">
        <v>40</v>
      </c>
      <c r="F169" s="15">
        <v>3001</v>
      </c>
      <c r="G169" s="8"/>
      <c r="H169" s="8"/>
      <c r="I169" s="9"/>
      <c r="J169" s="8"/>
      <c r="K169" s="22">
        <f t="shared" si="2"/>
        <v>52.857142857142854</v>
      </c>
      <c r="L169" s="21"/>
      <c r="M169" s="21"/>
      <c r="N169" s="21"/>
      <c r="O169" s="21"/>
      <c r="Q169" s="24"/>
    </row>
    <row r="170" spans="1:20" ht="24.75" x14ac:dyDescent="0.25">
      <c r="A170" s="16">
        <v>163</v>
      </c>
      <c r="B170" s="16">
        <v>98</v>
      </c>
      <c r="C170" s="7" t="s">
        <v>301</v>
      </c>
      <c r="D170" s="8" t="s">
        <v>302</v>
      </c>
      <c r="E170" s="8" t="s">
        <v>19</v>
      </c>
      <c r="F170" s="15">
        <v>3100</v>
      </c>
      <c r="G170" s="8"/>
      <c r="H170" s="8"/>
      <c r="I170" s="9"/>
      <c r="J170" s="8"/>
      <c r="K170" s="22">
        <f>SUM(K929+K933+K937+K941+K945+K949+K953+K957)/8</f>
        <v>12.5</v>
      </c>
      <c r="L170" s="21" t="s">
        <v>498</v>
      </c>
      <c r="M170" s="21" t="s">
        <v>499</v>
      </c>
      <c r="N170" s="21" t="s">
        <v>497</v>
      </c>
      <c r="O170" s="44" t="s">
        <v>645</v>
      </c>
      <c r="Q170" s="24">
        <f>SUM(K170)</f>
        <v>12.5</v>
      </c>
    </row>
    <row r="171" spans="1:20" ht="24.75" x14ac:dyDescent="0.25">
      <c r="A171" s="16">
        <v>164</v>
      </c>
      <c r="B171" s="16">
        <v>113</v>
      </c>
      <c r="C171" s="13" t="s">
        <v>344</v>
      </c>
      <c r="D171" s="8" t="s">
        <v>345</v>
      </c>
      <c r="E171" s="8" t="s">
        <v>31</v>
      </c>
      <c r="F171" s="15">
        <v>3200</v>
      </c>
      <c r="G171" s="8" t="s">
        <v>346</v>
      </c>
      <c r="H171" s="8" t="s">
        <v>347</v>
      </c>
      <c r="I171" s="9" t="s">
        <v>122</v>
      </c>
      <c r="J171" s="8"/>
      <c r="K171" s="22"/>
      <c r="L171" s="21"/>
      <c r="M171" s="21"/>
      <c r="N171" s="21"/>
      <c r="O171" s="21"/>
      <c r="Q171" s="24">
        <f>SUM(K171)</f>
        <v>0</v>
      </c>
      <c r="T171" s="1">
        <v>20220101</v>
      </c>
    </row>
    <row r="172" spans="1:20" ht="24.75" x14ac:dyDescent="0.25">
      <c r="A172" s="16">
        <v>165</v>
      </c>
      <c r="B172" s="16">
        <v>7</v>
      </c>
      <c r="C172" s="7" t="s">
        <v>33</v>
      </c>
      <c r="D172" s="8" t="s">
        <v>482</v>
      </c>
      <c r="E172" s="8" t="s">
        <v>31</v>
      </c>
      <c r="F172" s="15">
        <v>3201</v>
      </c>
      <c r="G172" s="8" t="s">
        <v>493</v>
      </c>
      <c r="H172" s="8" t="s">
        <v>34</v>
      </c>
      <c r="I172" s="9" t="s">
        <v>9</v>
      </c>
      <c r="J172" s="8"/>
      <c r="K172" s="22"/>
      <c r="L172" s="21"/>
      <c r="M172" s="21"/>
      <c r="N172" s="21"/>
      <c r="O172" s="21"/>
      <c r="Q172" s="24">
        <f>SUM(K172)</f>
        <v>0</v>
      </c>
      <c r="T172" s="1">
        <v>20220101</v>
      </c>
    </row>
    <row r="173" spans="1:20" ht="41.25" x14ac:dyDescent="0.25">
      <c r="A173" s="16">
        <v>166</v>
      </c>
      <c r="B173" s="16">
        <v>140</v>
      </c>
      <c r="C173" s="13" t="s">
        <v>417</v>
      </c>
      <c r="D173" s="8" t="s">
        <v>418</v>
      </c>
      <c r="E173" s="8" t="s">
        <v>19</v>
      </c>
      <c r="F173" s="15"/>
      <c r="G173" s="8" t="s">
        <v>419</v>
      </c>
      <c r="H173" s="8" t="s">
        <v>420</v>
      </c>
      <c r="I173" s="9" t="s">
        <v>421</v>
      </c>
      <c r="J173" s="8"/>
      <c r="K173" s="22"/>
      <c r="L173" s="21"/>
      <c r="M173" s="21"/>
      <c r="N173" s="21"/>
      <c r="O173" s="21"/>
      <c r="Q173" s="24">
        <f>SUM(K173)</f>
        <v>0</v>
      </c>
      <c r="T173" s="1">
        <v>20220101</v>
      </c>
    </row>
    <row r="174" spans="1:20" ht="33" x14ac:dyDescent="0.25">
      <c r="A174" s="16">
        <v>167</v>
      </c>
      <c r="B174" s="16">
        <v>134</v>
      </c>
      <c r="C174" s="13" t="s">
        <v>399</v>
      </c>
      <c r="D174" s="8" t="s">
        <v>400</v>
      </c>
      <c r="E174" s="8" t="s">
        <v>58</v>
      </c>
      <c r="F174" s="15"/>
      <c r="G174" s="8" t="s">
        <v>189</v>
      </c>
      <c r="H174" s="8" t="s">
        <v>188</v>
      </c>
      <c r="I174" s="9" t="s">
        <v>9</v>
      </c>
      <c r="J174" s="8"/>
      <c r="K174" s="22"/>
      <c r="L174" s="21"/>
      <c r="M174" s="21"/>
      <c r="N174" s="21"/>
      <c r="O174" s="21"/>
      <c r="Q174" s="24">
        <f>SUM(K174:K175)/2</f>
        <v>0</v>
      </c>
    </row>
    <row r="175" spans="1:20" ht="33" x14ac:dyDescent="0.25">
      <c r="A175" s="16">
        <v>168</v>
      </c>
      <c r="B175" s="16">
        <v>149</v>
      </c>
      <c r="C175" s="14" t="s">
        <v>440</v>
      </c>
      <c r="D175" s="8" t="s">
        <v>441</v>
      </c>
      <c r="E175" s="8" t="s">
        <v>58</v>
      </c>
      <c r="F175" s="15"/>
      <c r="G175" s="8" t="s">
        <v>189</v>
      </c>
      <c r="H175" s="8" t="s">
        <v>189</v>
      </c>
      <c r="I175" s="9" t="s">
        <v>9</v>
      </c>
      <c r="J175" s="8"/>
      <c r="K175" s="22"/>
      <c r="L175" s="21"/>
      <c r="M175" s="21"/>
      <c r="N175" s="21"/>
      <c r="O175" s="21"/>
      <c r="Q175" s="24"/>
    </row>
    <row r="176" spans="1:20" x14ac:dyDescent="0.25">
      <c r="C176" s="2"/>
      <c r="D176" s="3"/>
      <c r="K176" s="23"/>
      <c r="Q176" s="24"/>
    </row>
    <row r="177" spans="1:20" x14ac:dyDescent="0.25">
      <c r="C177" s="2"/>
      <c r="D177" s="3"/>
      <c r="K177" s="23"/>
      <c r="Q177" s="24"/>
    </row>
    <row r="178" spans="1:20" x14ac:dyDescent="0.25">
      <c r="C178" s="2"/>
      <c r="D178" s="3"/>
      <c r="K178" s="23"/>
      <c r="Q178" s="24"/>
    </row>
    <row r="179" spans="1:20" x14ac:dyDescent="0.25">
      <c r="A179" s="27"/>
      <c r="B179" s="27"/>
      <c r="C179" s="28"/>
      <c r="D179" s="29"/>
      <c r="E179" s="29"/>
      <c r="F179" s="27"/>
      <c r="G179" s="29"/>
      <c r="H179" s="29"/>
      <c r="I179" s="27"/>
      <c r="J179" s="29"/>
      <c r="K179" s="30"/>
      <c r="L179" s="27"/>
      <c r="M179" s="27"/>
      <c r="N179" s="27"/>
      <c r="O179" s="27"/>
      <c r="P179" s="27"/>
      <c r="Q179" s="31"/>
      <c r="R179" s="27"/>
    </row>
    <row r="180" spans="1:20" x14ac:dyDescent="0.25">
      <c r="C180" s="2"/>
      <c r="D180" s="3"/>
      <c r="K180" s="23"/>
      <c r="Q180" s="24"/>
    </row>
    <row r="181" spans="1:20" x14ac:dyDescent="0.25">
      <c r="C181" s="2"/>
      <c r="D181" s="3"/>
      <c r="K181" s="23"/>
      <c r="Q181" s="24"/>
    </row>
    <row r="182" spans="1:20" x14ac:dyDescent="0.25">
      <c r="C182" s="2"/>
      <c r="D182" s="3"/>
      <c r="K182" s="23"/>
      <c r="Q182" s="24"/>
    </row>
    <row r="183" spans="1:20" x14ac:dyDescent="0.25">
      <c r="A183" s="32" t="s">
        <v>722</v>
      </c>
      <c r="B183" s="33"/>
      <c r="C183" s="34"/>
      <c r="D183" s="32"/>
      <c r="E183" s="32"/>
      <c r="F183" s="33"/>
      <c r="G183" s="32"/>
      <c r="H183" s="32"/>
      <c r="I183" s="33"/>
      <c r="J183" s="32"/>
      <c r="K183" s="35"/>
      <c r="L183" s="33"/>
      <c r="M183" s="33"/>
      <c r="N183" s="33"/>
      <c r="O183" s="33"/>
      <c r="P183" s="33"/>
      <c r="Q183" s="36">
        <f>SUM(K185:K198)/13</f>
        <v>94.230769230769226</v>
      </c>
      <c r="R183" s="33"/>
      <c r="T183" s="1">
        <v>20220101</v>
      </c>
    </row>
    <row r="184" spans="1:20" x14ac:dyDescent="0.25">
      <c r="C184" s="2"/>
      <c r="D184" s="3"/>
      <c r="K184" s="23"/>
      <c r="Q184" s="24"/>
    </row>
    <row r="185" spans="1:20" ht="33" x14ac:dyDescent="0.25">
      <c r="A185" s="16">
        <v>104</v>
      </c>
      <c r="B185" s="16">
        <v>129</v>
      </c>
      <c r="C185" s="13" t="s">
        <v>385</v>
      </c>
      <c r="D185" s="8" t="s">
        <v>386</v>
      </c>
      <c r="E185" s="8" t="s">
        <v>40</v>
      </c>
      <c r="F185" s="15">
        <v>1507</v>
      </c>
      <c r="G185" s="8" t="s">
        <v>387</v>
      </c>
      <c r="H185" s="8" t="s">
        <v>7</v>
      </c>
      <c r="I185" s="9" t="s">
        <v>9</v>
      </c>
      <c r="J185" s="8" t="s">
        <v>502</v>
      </c>
      <c r="K185" s="22">
        <v>85</v>
      </c>
      <c r="L185" s="21" t="s">
        <v>538</v>
      </c>
      <c r="M185" s="21" t="s">
        <v>511</v>
      </c>
      <c r="N185" s="21" t="s">
        <v>539</v>
      </c>
      <c r="O185" s="21" t="s">
        <v>540</v>
      </c>
      <c r="Q185" s="24"/>
    </row>
    <row r="186" spans="1:20" ht="24.75" x14ac:dyDescent="0.25">
      <c r="A186" s="16">
        <v>105</v>
      </c>
      <c r="B186" s="16">
        <v>4</v>
      </c>
      <c r="C186" s="7" t="s">
        <v>17</v>
      </c>
      <c r="D186" s="8" t="s">
        <v>18</v>
      </c>
      <c r="E186" s="8" t="s">
        <v>19</v>
      </c>
      <c r="F186" s="15">
        <v>1507</v>
      </c>
      <c r="G186" s="8" t="s">
        <v>20</v>
      </c>
      <c r="H186" s="8" t="s">
        <v>21</v>
      </c>
      <c r="I186" s="9" t="s">
        <v>22</v>
      </c>
      <c r="J186" s="8" t="s">
        <v>504</v>
      </c>
      <c r="K186" s="22">
        <v>100</v>
      </c>
      <c r="L186" s="21" t="s">
        <v>541</v>
      </c>
      <c r="M186" s="21" t="s">
        <v>506</v>
      </c>
      <c r="N186" s="21" t="s">
        <v>542</v>
      </c>
      <c r="O186" s="21" t="s">
        <v>543</v>
      </c>
      <c r="Q186" s="24"/>
    </row>
    <row r="187" spans="1:20" ht="49.5" x14ac:dyDescent="0.25">
      <c r="A187" s="16">
        <v>106</v>
      </c>
      <c r="B187" s="16">
        <v>10</v>
      </c>
      <c r="C187" s="7" t="s">
        <v>44</v>
      </c>
      <c r="D187" s="8" t="s">
        <v>45</v>
      </c>
      <c r="E187" s="8" t="s">
        <v>19</v>
      </c>
      <c r="F187" s="15">
        <v>1507</v>
      </c>
      <c r="G187" s="8" t="s">
        <v>20</v>
      </c>
      <c r="H187" s="8" t="s">
        <v>46</v>
      </c>
      <c r="I187" s="9" t="s">
        <v>9</v>
      </c>
      <c r="J187" s="8" t="s">
        <v>504</v>
      </c>
      <c r="K187" s="22">
        <v>90</v>
      </c>
      <c r="L187" s="21" t="s">
        <v>544</v>
      </c>
      <c r="M187" s="21" t="s">
        <v>511</v>
      </c>
      <c r="N187" s="21" t="s">
        <v>545</v>
      </c>
      <c r="O187" s="21" t="s">
        <v>546</v>
      </c>
      <c r="Q187" s="24"/>
    </row>
    <row r="188" spans="1:20" ht="24.75" x14ac:dyDescent="0.25">
      <c r="A188" s="16">
        <v>107</v>
      </c>
      <c r="B188" s="16">
        <v>11</v>
      </c>
      <c r="C188" s="7" t="s">
        <v>47</v>
      </c>
      <c r="D188" s="8" t="s">
        <v>48</v>
      </c>
      <c r="E188" s="8" t="s">
        <v>19</v>
      </c>
      <c r="F188" s="15">
        <v>1507</v>
      </c>
      <c r="G188" s="8" t="s">
        <v>20</v>
      </c>
      <c r="H188" s="8" t="s">
        <v>49</v>
      </c>
      <c r="I188" s="9" t="s">
        <v>9</v>
      </c>
      <c r="J188" s="8" t="s">
        <v>504</v>
      </c>
      <c r="K188" s="22">
        <v>100</v>
      </c>
      <c r="L188" s="21" t="s">
        <v>547</v>
      </c>
      <c r="M188" s="21" t="s">
        <v>511</v>
      </c>
      <c r="N188" s="21" t="s">
        <v>548</v>
      </c>
      <c r="O188" s="21" t="s">
        <v>546</v>
      </c>
      <c r="Q188" s="24"/>
    </row>
    <row r="189" spans="1:20" ht="24.75" x14ac:dyDescent="0.25">
      <c r="A189" s="16">
        <v>108</v>
      </c>
      <c r="B189" s="16">
        <v>13</v>
      </c>
      <c r="C189" s="7" t="s">
        <v>54</v>
      </c>
      <c r="D189" s="8" t="s">
        <v>55</v>
      </c>
      <c r="E189" s="8" t="s">
        <v>19</v>
      </c>
      <c r="F189" s="15">
        <v>1507</v>
      </c>
      <c r="G189" s="8" t="s">
        <v>20</v>
      </c>
      <c r="H189" s="8" t="s">
        <v>7</v>
      </c>
      <c r="I189" s="9" t="s">
        <v>9</v>
      </c>
      <c r="J189" s="8" t="s">
        <v>504</v>
      </c>
      <c r="K189" s="22"/>
      <c r="L189" s="21" t="s">
        <v>549</v>
      </c>
      <c r="M189" s="21" t="s">
        <v>506</v>
      </c>
      <c r="N189" s="21"/>
      <c r="O189" s="44" t="s">
        <v>645</v>
      </c>
      <c r="Q189" s="24"/>
    </row>
    <row r="190" spans="1:20" ht="24.75" x14ac:dyDescent="0.25">
      <c r="A190" s="16">
        <v>109</v>
      </c>
      <c r="B190" s="16">
        <v>79</v>
      </c>
      <c r="C190" s="7" t="s">
        <v>252</v>
      </c>
      <c r="D190" s="8" t="s">
        <v>253</v>
      </c>
      <c r="E190" s="8" t="s">
        <v>19</v>
      </c>
      <c r="F190" s="15">
        <v>1507</v>
      </c>
      <c r="G190" s="8" t="s">
        <v>20</v>
      </c>
      <c r="H190" s="8" t="s">
        <v>254</v>
      </c>
      <c r="I190" s="9" t="s">
        <v>9</v>
      </c>
      <c r="J190" s="8" t="s">
        <v>504</v>
      </c>
      <c r="K190" s="22">
        <v>90</v>
      </c>
      <c r="L190" s="21" t="s">
        <v>550</v>
      </c>
      <c r="M190" s="21" t="s">
        <v>506</v>
      </c>
      <c r="N190" s="21"/>
      <c r="O190" s="44" t="s">
        <v>645</v>
      </c>
      <c r="Q190" s="24"/>
    </row>
    <row r="191" spans="1:20" ht="24.75" x14ac:dyDescent="0.25">
      <c r="A191" s="16">
        <v>110</v>
      </c>
      <c r="B191" s="16">
        <v>83</v>
      </c>
      <c r="C191" s="7" t="s">
        <v>263</v>
      </c>
      <c r="D191" s="8" t="s">
        <v>264</v>
      </c>
      <c r="E191" s="8" t="s">
        <v>19</v>
      </c>
      <c r="F191" s="15">
        <v>1507</v>
      </c>
      <c r="G191" s="8" t="s">
        <v>20</v>
      </c>
      <c r="H191" s="8" t="s">
        <v>265</v>
      </c>
      <c r="I191" s="9" t="s">
        <v>9</v>
      </c>
      <c r="J191" s="8" t="s">
        <v>504</v>
      </c>
      <c r="K191" s="22">
        <v>100</v>
      </c>
      <c r="L191" s="21" t="s">
        <v>551</v>
      </c>
      <c r="M191" s="21" t="s">
        <v>506</v>
      </c>
      <c r="N191" s="21"/>
      <c r="O191" s="44" t="s">
        <v>645</v>
      </c>
      <c r="Q191" s="24"/>
    </row>
    <row r="192" spans="1:20" ht="24.75" x14ac:dyDescent="0.25">
      <c r="A192" s="16">
        <v>111</v>
      </c>
      <c r="B192" s="16">
        <v>84</v>
      </c>
      <c r="C192" s="7" t="s">
        <v>266</v>
      </c>
      <c r="D192" s="8" t="s">
        <v>267</v>
      </c>
      <c r="E192" s="8" t="s">
        <v>19</v>
      </c>
      <c r="F192" s="15">
        <v>1507</v>
      </c>
      <c r="G192" s="8" t="s">
        <v>20</v>
      </c>
      <c r="H192" s="8" t="s">
        <v>265</v>
      </c>
      <c r="I192" s="9" t="s">
        <v>22</v>
      </c>
      <c r="J192" s="8" t="s">
        <v>504</v>
      </c>
      <c r="K192" s="22">
        <v>100</v>
      </c>
      <c r="L192" s="21" t="s">
        <v>552</v>
      </c>
      <c r="M192" s="21" t="s">
        <v>506</v>
      </c>
      <c r="N192" s="21"/>
      <c r="O192" s="44" t="s">
        <v>645</v>
      </c>
      <c r="Q192" s="24"/>
    </row>
    <row r="193" spans="1:20" ht="33" x14ac:dyDescent="0.25">
      <c r="A193" s="16">
        <v>112</v>
      </c>
      <c r="B193" s="16">
        <v>85</v>
      </c>
      <c r="C193" s="7" t="s">
        <v>268</v>
      </c>
      <c r="D193" s="8" t="s">
        <v>269</v>
      </c>
      <c r="E193" s="8" t="s">
        <v>19</v>
      </c>
      <c r="F193" s="15">
        <v>1507</v>
      </c>
      <c r="G193" s="8" t="s">
        <v>20</v>
      </c>
      <c r="H193" s="8" t="s">
        <v>265</v>
      </c>
      <c r="I193" s="9" t="s">
        <v>9</v>
      </c>
      <c r="J193" s="8" t="s">
        <v>504</v>
      </c>
      <c r="K193" s="22">
        <v>100</v>
      </c>
      <c r="L193" s="21" t="s">
        <v>553</v>
      </c>
      <c r="M193" s="21" t="s">
        <v>506</v>
      </c>
      <c r="N193" s="21"/>
      <c r="O193" s="44" t="s">
        <v>645</v>
      </c>
      <c r="Q193" s="24"/>
    </row>
    <row r="194" spans="1:20" ht="41.25" x14ac:dyDescent="0.25">
      <c r="A194" s="16">
        <v>113</v>
      </c>
      <c r="B194" s="16">
        <v>96</v>
      </c>
      <c r="C194" s="7" t="s">
        <v>296</v>
      </c>
      <c r="D194" s="8" t="s">
        <v>297</v>
      </c>
      <c r="E194" s="8" t="s">
        <v>19</v>
      </c>
      <c r="F194" s="15">
        <v>1507</v>
      </c>
      <c r="G194" s="8" t="s">
        <v>20</v>
      </c>
      <c r="H194" s="8" t="s">
        <v>298</v>
      </c>
      <c r="I194" s="9" t="s">
        <v>9</v>
      </c>
      <c r="J194" s="8" t="s">
        <v>554</v>
      </c>
      <c r="K194" s="22">
        <v>100</v>
      </c>
      <c r="L194" s="21" t="s">
        <v>555</v>
      </c>
      <c r="M194" s="21" t="s">
        <v>506</v>
      </c>
      <c r="N194" s="21"/>
      <c r="O194" s="44" t="s">
        <v>645</v>
      </c>
      <c r="Q194" s="24"/>
    </row>
    <row r="195" spans="1:20" ht="24.75" x14ac:dyDescent="0.25">
      <c r="A195" s="16">
        <v>114</v>
      </c>
      <c r="B195" s="16">
        <v>97</v>
      </c>
      <c r="C195" s="7" t="s">
        <v>299</v>
      </c>
      <c r="D195" s="8" t="s">
        <v>300</v>
      </c>
      <c r="E195" s="8" t="s">
        <v>19</v>
      </c>
      <c r="F195" s="15">
        <v>1507</v>
      </c>
      <c r="G195" s="8" t="s">
        <v>20</v>
      </c>
      <c r="H195" s="8" t="s">
        <v>265</v>
      </c>
      <c r="I195" s="9" t="s">
        <v>9</v>
      </c>
      <c r="J195" s="8" t="s">
        <v>504</v>
      </c>
      <c r="K195" s="22">
        <v>60</v>
      </c>
      <c r="L195" s="21" t="s">
        <v>556</v>
      </c>
      <c r="M195" s="21" t="s">
        <v>506</v>
      </c>
      <c r="N195" s="21"/>
      <c r="O195" s="44" t="s">
        <v>645</v>
      </c>
      <c r="Q195" s="24"/>
    </row>
    <row r="196" spans="1:20" ht="33" x14ac:dyDescent="0.25">
      <c r="A196" s="16">
        <v>115</v>
      </c>
      <c r="B196" s="16">
        <v>101</v>
      </c>
      <c r="C196" s="7" t="s">
        <v>310</v>
      </c>
      <c r="D196" s="8" t="s">
        <v>311</v>
      </c>
      <c r="E196" s="8" t="s">
        <v>19</v>
      </c>
      <c r="F196" s="15">
        <v>1507</v>
      </c>
      <c r="G196" s="8" t="s">
        <v>20</v>
      </c>
      <c r="H196" s="8" t="s">
        <v>254</v>
      </c>
      <c r="I196" s="9" t="s">
        <v>22</v>
      </c>
      <c r="J196" s="8" t="s">
        <v>504</v>
      </c>
      <c r="K196" s="22">
        <v>100</v>
      </c>
      <c r="L196" s="21" t="s">
        <v>557</v>
      </c>
      <c r="M196" s="21" t="s">
        <v>506</v>
      </c>
      <c r="N196" s="21"/>
      <c r="O196" s="44" t="s">
        <v>645</v>
      </c>
      <c r="Q196" s="24"/>
    </row>
    <row r="197" spans="1:20" ht="41.25" x14ac:dyDescent="0.25">
      <c r="A197" s="16">
        <v>116</v>
      </c>
      <c r="B197" s="16">
        <v>100</v>
      </c>
      <c r="C197" s="7" t="s">
        <v>306</v>
      </c>
      <c r="D197" s="8" t="s">
        <v>307</v>
      </c>
      <c r="E197" s="8" t="s">
        <v>19</v>
      </c>
      <c r="F197" s="15">
        <v>1507</v>
      </c>
      <c r="G197" s="8" t="s">
        <v>308</v>
      </c>
      <c r="H197" s="8" t="s">
        <v>309</v>
      </c>
      <c r="I197" s="9" t="s">
        <v>22</v>
      </c>
      <c r="J197" s="8" t="s">
        <v>558</v>
      </c>
      <c r="K197" s="22">
        <v>100</v>
      </c>
      <c r="L197" s="21" t="s">
        <v>559</v>
      </c>
      <c r="M197" s="21" t="s">
        <v>506</v>
      </c>
      <c r="N197" s="21"/>
      <c r="O197" s="44" t="s">
        <v>645</v>
      </c>
      <c r="Q197" s="24"/>
    </row>
    <row r="198" spans="1:20" ht="57.75" x14ac:dyDescent="0.25">
      <c r="A198" s="16">
        <v>117</v>
      </c>
      <c r="B198" s="16">
        <v>157</v>
      </c>
      <c r="C198" s="14" t="s">
        <v>459</v>
      </c>
      <c r="D198" s="8" t="s">
        <v>460</v>
      </c>
      <c r="E198" s="8" t="s">
        <v>40</v>
      </c>
      <c r="F198" s="15">
        <v>1507</v>
      </c>
      <c r="G198" s="8" t="s">
        <v>20</v>
      </c>
      <c r="H198" s="8" t="s">
        <v>7</v>
      </c>
      <c r="I198" s="9" t="s">
        <v>22</v>
      </c>
      <c r="J198" s="8" t="s">
        <v>504</v>
      </c>
      <c r="K198" s="22">
        <v>100</v>
      </c>
      <c r="L198" s="21" t="s">
        <v>560</v>
      </c>
      <c r="M198" s="21" t="s">
        <v>506</v>
      </c>
      <c r="N198" s="21"/>
      <c r="O198" s="44" t="s">
        <v>645</v>
      </c>
      <c r="Q198" s="24"/>
    </row>
    <row r="199" spans="1:20" x14ac:dyDescent="0.25">
      <c r="C199" s="2"/>
      <c r="D199" s="3"/>
      <c r="K199" s="23"/>
      <c r="Q199" s="24"/>
    </row>
    <row r="200" spans="1:20" x14ac:dyDescent="0.25">
      <c r="A200" s="32" t="s">
        <v>724</v>
      </c>
      <c r="B200" s="33"/>
      <c r="C200" s="34"/>
      <c r="D200" s="32"/>
      <c r="E200" s="32"/>
      <c r="F200" s="33"/>
      <c r="G200" s="32"/>
      <c r="H200" s="32"/>
      <c r="I200" s="33"/>
      <c r="J200" s="32"/>
      <c r="K200" s="35"/>
      <c r="L200" s="33"/>
      <c r="M200" s="33"/>
      <c r="N200" s="33"/>
      <c r="O200" s="33"/>
      <c r="P200" s="33"/>
      <c r="Q200" s="36">
        <f>SUM(K202:K215)/11</f>
        <v>100</v>
      </c>
      <c r="R200" s="33"/>
      <c r="T200" s="1">
        <v>20220101</v>
      </c>
    </row>
    <row r="201" spans="1:20" x14ac:dyDescent="0.25">
      <c r="C201" s="2"/>
      <c r="D201" s="3"/>
      <c r="K201" s="23"/>
      <c r="Q201" s="24"/>
    </row>
    <row r="202" spans="1:20" ht="33" x14ac:dyDescent="0.25">
      <c r="A202" s="16">
        <v>104</v>
      </c>
      <c r="B202" s="16">
        <v>129</v>
      </c>
      <c r="C202" s="13" t="s">
        <v>385</v>
      </c>
      <c r="D202" s="8" t="s">
        <v>386</v>
      </c>
      <c r="E202" s="8" t="s">
        <v>40</v>
      </c>
      <c r="F202" s="15">
        <v>1507</v>
      </c>
      <c r="G202" s="8" t="s">
        <v>387</v>
      </c>
      <c r="H202" s="8" t="s">
        <v>7</v>
      </c>
      <c r="I202" s="9" t="s">
        <v>9</v>
      </c>
      <c r="J202" s="8"/>
      <c r="K202" s="22"/>
      <c r="L202" s="21"/>
      <c r="M202" s="21"/>
      <c r="N202" s="21"/>
      <c r="O202" s="21"/>
      <c r="Q202" s="24"/>
    </row>
    <row r="203" spans="1:20" ht="24.75" x14ac:dyDescent="0.25">
      <c r="A203" s="16">
        <v>105</v>
      </c>
      <c r="B203" s="16">
        <v>4</v>
      </c>
      <c r="C203" s="7" t="s">
        <v>17</v>
      </c>
      <c r="D203" s="8" t="s">
        <v>18</v>
      </c>
      <c r="E203" s="8" t="s">
        <v>19</v>
      </c>
      <c r="F203" s="15">
        <v>1507</v>
      </c>
      <c r="G203" s="8" t="s">
        <v>20</v>
      </c>
      <c r="H203" s="8" t="s">
        <v>21</v>
      </c>
      <c r="I203" s="9" t="s">
        <v>22</v>
      </c>
      <c r="J203" s="8" t="s">
        <v>502</v>
      </c>
      <c r="K203" s="22">
        <v>100</v>
      </c>
      <c r="L203" s="21" t="s">
        <v>527</v>
      </c>
      <c r="M203" s="21" t="s">
        <v>506</v>
      </c>
      <c r="N203" s="21"/>
      <c r="O203" s="21"/>
      <c r="Q203" s="24"/>
    </row>
    <row r="204" spans="1:20" ht="49.5" x14ac:dyDescent="0.25">
      <c r="A204" s="16">
        <v>106</v>
      </c>
      <c r="B204" s="16">
        <v>10</v>
      </c>
      <c r="C204" s="7" t="s">
        <v>44</v>
      </c>
      <c r="D204" s="8" t="s">
        <v>45</v>
      </c>
      <c r="E204" s="8" t="s">
        <v>19</v>
      </c>
      <c r="F204" s="15">
        <v>1507</v>
      </c>
      <c r="G204" s="8" t="s">
        <v>20</v>
      </c>
      <c r="H204" s="8" t="s">
        <v>46</v>
      </c>
      <c r="I204" s="9" t="s">
        <v>9</v>
      </c>
      <c r="J204" s="8" t="s">
        <v>502</v>
      </c>
      <c r="K204" s="22">
        <v>100</v>
      </c>
      <c r="L204" s="21" t="s">
        <v>528</v>
      </c>
      <c r="M204" s="21" t="s">
        <v>506</v>
      </c>
      <c r="N204" s="21" t="s">
        <v>529</v>
      </c>
      <c r="O204" s="21"/>
      <c r="Q204" s="24"/>
    </row>
    <row r="205" spans="1:20" ht="24.75" x14ac:dyDescent="0.25">
      <c r="A205" s="16">
        <v>107</v>
      </c>
      <c r="B205" s="16">
        <v>11</v>
      </c>
      <c r="C205" s="7" t="s">
        <v>47</v>
      </c>
      <c r="D205" s="8" t="s">
        <v>48</v>
      </c>
      <c r="E205" s="8" t="s">
        <v>19</v>
      </c>
      <c r="F205" s="15">
        <v>1507</v>
      </c>
      <c r="G205" s="8" t="s">
        <v>20</v>
      </c>
      <c r="H205" s="8" t="s">
        <v>49</v>
      </c>
      <c r="I205" s="9" t="s">
        <v>9</v>
      </c>
      <c r="J205" s="8" t="s">
        <v>502</v>
      </c>
      <c r="K205" s="22">
        <v>100</v>
      </c>
      <c r="L205" s="21" t="s">
        <v>530</v>
      </c>
      <c r="M205" s="21" t="s">
        <v>506</v>
      </c>
      <c r="N205" s="21"/>
      <c r="O205" s="21"/>
      <c r="Q205" s="24"/>
    </row>
    <row r="206" spans="1:20" ht="24.75" x14ac:dyDescent="0.25">
      <c r="A206" s="16">
        <v>108</v>
      </c>
      <c r="B206" s="16">
        <v>13</v>
      </c>
      <c r="C206" s="7" t="s">
        <v>54</v>
      </c>
      <c r="D206" s="8" t="s">
        <v>55</v>
      </c>
      <c r="E206" s="8" t="s">
        <v>19</v>
      </c>
      <c r="F206" s="15">
        <v>1507</v>
      </c>
      <c r="G206" s="8" t="s">
        <v>20</v>
      </c>
      <c r="H206" s="8" t="s">
        <v>7</v>
      </c>
      <c r="I206" s="9" t="s">
        <v>9</v>
      </c>
      <c r="J206" s="8" t="s">
        <v>502</v>
      </c>
      <c r="K206" s="22"/>
      <c r="L206" s="21" t="s">
        <v>531</v>
      </c>
      <c r="M206" s="21" t="s">
        <v>506</v>
      </c>
      <c r="N206" s="21"/>
      <c r="O206" s="21"/>
      <c r="Q206" s="24"/>
    </row>
    <row r="207" spans="1:20" ht="24.75" x14ac:dyDescent="0.25">
      <c r="A207" s="16">
        <v>109</v>
      </c>
      <c r="B207" s="16">
        <v>79</v>
      </c>
      <c r="C207" s="7" t="s">
        <v>252</v>
      </c>
      <c r="D207" s="8" t="s">
        <v>253</v>
      </c>
      <c r="E207" s="8" t="s">
        <v>19</v>
      </c>
      <c r="F207" s="15">
        <v>1507</v>
      </c>
      <c r="G207" s="8" t="s">
        <v>20</v>
      </c>
      <c r="H207" s="8" t="s">
        <v>254</v>
      </c>
      <c r="I207" s="9" t="s">
        <v>9</v>
      </c>
      <c r="J207" s="8" t="s">
        <v>502</v>
      </c>
      <c r="K207" s="22">
        <v>100</v>
      </c>
      <c r="L207" s="21" t="s">
        <v>532</v>
      </c>
      <c r="M207" s="21" t="s">
        <v>506</v>
      </c>
      <c r="N207" s="21"/>
      <c r="O207" s="21"/>
      <c r="Q207" s="24"/>
    </row>
    <row r="208" spans="1:20" ht="24.75" x14ac:dyDescent="0.25">
      <c r="A208" s="16">
        <v>110</v>
      </c>
      <c r="B208" s="16">
        <v>83</v>
      </c>
      <c r="C208" s="7" t="s">
        <v>263</v>
      </c>
      <c r="D208" s="8" t="s">
        <v>264</v>
      </c>
      <c r="E208" s="8" t="s">
        <v>19</v>
      </c>
      <c r="F208" s="15">
        <v>1507</v>
      </c>
      <c r="G208" s="8" t="s">
        <v>20</v>
      </c>
      <c r="H208" s="8" t="s">
        <v>265</v>
      </c>
      <c r="I208" s="9" t="s">
        <v>9</v>
      </c>
      <c r="J208" s="8" t="s">
        <v>502</v>
      </c>
      <c r="K208" s="22">
        <v>100</v>
      </c>
      <c r="L208" s="21" t="s">
        <v>533</v>
      </c>
      <c r="M208" s="21" t="s">
        <v>506</v>
      </c>
      <c r="N208" s="21"/>
      <c r="O208" s="21"/>
      <c r="Q208" s="24"/>
    </row>
    <row r="209" spans="1:20" ht="41.25" x14ac:dyDescent="0.25">
      <c r="A209" s="16">
        <v>111</v>
      </c>
      <c r="B209" s="16">
        <v>84</v>
      </c>
      <c r="C209" s="7" t="s">
        <v>266</v>
      </c>
      <c r="D209" s="8" t="s">
        <v>267</v>
      </c>
      <c r="E209" s="8" t="s">
        <v>19</v>
      </c>
      <c r="F209" s="15">
        <v>1507</v>
      </c>
      <c r="G209" s="8" t="s">
        <v>20</v>
      </c>
      <c r="H209" s="8" t="s">
        <v>265</v>
      </c>
      <c r="I209" s="9" t="s">
        <v>22</v>
      </c>
      <c r="J209" s="8" t="s">
        <v>502</v>
      </c>
      <c r="K209" s="22">
        <v>100</v>
      </c>
      <c r="L209" s="21" t="s">
        <v>534</v>
      </c>
      <c r="M209" s="21" t="s">
        <v>506</v>
      </c>
      <c r="N209" s="21"/>
      <c r="O209" s="21"/>
      <c r="Q209" s="24"/>
    </row>
    <row r="210" spans="1:20" ht="33" x14ac:dyDescent="0.25">
      <c r="A210" s="16">
        <v>112</v>
      </c>
      <c r="B210" s="16">
        <v>85</v>
      </c>
      <c r="C210" s="7" t="s">
        <v>268</v>
      </c>
      <c r="D210" s="8" t="s">
        <v>269</v>
      </c>
      <c r="E210" s="8" t="s">
        <v>19</v>
      </c>
      <c r="F210" s="15">
        <v>1507</v>
      </c>
      <c r="G210" s="8" t="s">
        <v>20</v>
      </c>
      <c r="H210" s="8" t="s">
        <v>265</v>
      </c>
      <c r="I210" s="9" t="s">
        <v>9</v>
      </c>
      <c r="J210" s="8" t="s">
        <v>502</v>
      </c>
      <c r="K210" s="22">
        <v>100</v>
      </c>
      <c r="L210" s="21" t="s">
        <v>533</v>
      </c>
      <c r="M210" s="21" t="s">
        <v>506</v>
      </c>
      <c r="N210" s="21"/>
      <c r="O210" s="21"/>
      <c r="Q210" s="24"/>
    </row>
    <row r="211" spans="1:20" ht="41.25" x14ac:dyDescent="0.25">
      <c r="A211" s="16">
        <v>113</v>
      </c>
      <c r="B211" s="16">
        <v>96</v>
      </c>
      <c r="C211" s="7" t="s">
        <v>296</v>
      </c>
      <c r="D211" s="8" t="s">
        <v>297</v>
      </c>
      <c r="E211" s="8" t="s">
        <v>19</v>
      </c>
      <c r="F211" s="15">
        <v>1507</v>
      </c>
      <c r="G211" s="8" t="s">
        <v>20</v>
      </c>
      <c r="H211" s="8" t="s">
        <v>298</v>
      </c>
      <c r="I211" s="9" t="s">
        <v>9</v>
      </c>
      <c r="J211" s="8" t="s">
        <v>502</v>
      </c>
      <c r="K211" s="22">
        <v>100</v>
      </c>
      <c r="L211" s="21" t="s">
        <v>535</v>
      </c>
      <c r="M211" s="21" t="s">
        <v>506</v>
      </c>
      <c r="N211" s="21"/>
      <c r="O211" s="21"/>
      <c r="Q211" s="24"/>
    </row>
    <row r="212" spans="1:20" ht="24.75" x14ac:dyDescent="0.25">
      <c r="A212" s="16">
        <v>114</v>
      </c>
      <c r="B212" s="16">
        <v>97</v>
      </c>
      <c r="C212" s="7" t="s">
        <v>299</v>
      </c>
      <c r="D212" s="8" t="s">
        <v>300</v>
      </c>
      <c r="E212" s="8" t="s">
        <v>19</v>
      </c>
      <c r="F212" s="15">
        <v>1507</v>
      </c>
      <c r="G212" s="8" t="s">
        <v>20</v>
      </c>
      <c r="H212" s="8" t="s">
        <v>265</v>
      </c>
      <c r="I212" s="9" t="s">
        <v>9</v>
      </c>
      <c r="J212" s="8" t="s">
        <v>502</v>
      </c>
      <c r="K212" s="22">
        <v>100</v>
      </c>
      <c r="L212" s="21" t="s">
        <v>532</v>
      </c>
      <c r="M212" s="21" t="s">
        <v>506</v>
      </c>
      <c r="N212" s="21"/>
      <c r="O212" s="21"/>
      <c r="Q212" s="24"/>
    </row>
    <row r="213" spans="1:20" ht="33" x14ac:dyDescent="0.25">
      <c r="A213" s="16">
        <v>115</v>
      </c>
      <c r="B213" s="16">
        <v>101</v>
      </c>
      <c r="C213" s="7" t="s">
        <v>310</v>
      </c>
      <c r="D213" s="8" t="s">
        <v>311</v>
      </c>
      <c r="E213" s="8" t="s">
        <v>19</v>
      </c>
      <c r="F213" s="15">
        <v>1507</v>
      </c>
      <c r="G213" s="8" t="s">
        <v>20</v>
      </c>
      <c r="H213" s="8" t="s">
        <v>254</v>
      </c>
      <c r="I213" s="9" t="s">
        <v>22</v>
      </c>
      <c r="J213" s="8" t="s">
        <v>502</v>
      </c>
      <c r="K213" s="22">
        <v>100</v>
      </c>
      <c r="L213" s="21" t="s">
        <v>536</v>
      </c>
      <c r="M213" s="21" t="s">
        <v>506</v>
      </c>
      <c r="N213" s="21"/>
      <c r="O213" s="21"/>
      <c r="Q213" s="24"/>
    </row>
    <row r="214" spans="1:20" ht="41.25" x14ac:dyDescent="0.25">
      <c r="A214" s="16">
        <v>116</v>
      </c>
      <c r="B214" s="16">
        <v>100</v>
      </c>
      <c r="C214" s="7" t="s">
        <v>306</v>
      </c>
      <c r="D214" s="8" t="s">
        <v>307</v>
      </c>
      <c r="E214" s="8" t="s">
        <v>19</v>
      </c>
      <c r="F214" s="15">
        <v>1507</v>
      </c>
      <c r="G214" s="8" t="s">
        <v>308</v>
      </c>
      <c r="H214" s="8" t="s">
        <v>309</v>
      </c>
      <c r="I214" s="9" t="s">
        <v>22</v>
      </c>
      <c r="J214" s="8" t="s">
        <v>518</v>
      </c>
      <c r="K214" s="22"/>
      <c r="L214" s="21"/>
      <c r="M214" s="21"/>
      <c r="N214" s="21"/>
      <c r="O214" s="21"/>
      <c r="Q214" s="24"/>
    </row>
    <row r="215" spans="1:20" ht="57.75" x14ac:dyDescent="0.25">
      <c r="A215" s="16">
        <v>117</v>
      </c>
      <c r="B215" s="16">
        <v>157</v>
      </c>
      <c r="C215" s="14" t="s">
        <v>459</v>
      </c>
      <c r="D215" s="8" t="s">
        <v>460</v>
      </c>
      <c r="E215" s="8" t="s">
        <v>40</v>
      </c>
      <c r="F215" s="15">
        <v>1507</v>
      </c>
      <c r="G215" s="8" t="s">
        <v>20</v>
      </c>
      <c r="H215" s="8" t="s">
        <v>7</v>
      </c>
      <c r="I215" s="9" t="s">
        <v>22</v>
      </c>
      <c r="J215" s="8" t="s">
        <v>502</v>
      </c>
      <c r="K215" s="22">
        <v>100</v>
      </c>
      <c r="L215" s="21" t="s">
        <v>537</v>
      </c>
      <c r="M215" s="21" t="s">
        <v>506</v>
      </c>
      <c r="N215" s="21"/>
      <c r="O215" s="21"/>
      <c r="Q215" s="24"/>
    </row>
    <row r="216" spans="1:20" x14ac:dyDescent="0.25">
      <c r="D216" s="3"/>
      <c r="K216" s="23"/>
      <c r="Q216" s="24"/>
    </row>
    <row r="217" spans="1:20" x14ac:dyDescent="0.25">
      <c r="A217" s="32" t="s">
        <v>723</v>
      </c>
      <c r="B217" s="33"/>
      <c r="C217" s="33"/>
      <c r="D217" s="32"/>
      <c r="E217" s="32"/>
      <c r="F217" s="33"/>
      <c r="G217" s="32"/>
      <c r="H217" s="32"/>
      <c r="I217" s="33"/>
      <c r="J217" s="32"/>
      <c r="K217" s="35"/>
      <c r="L217" s="33"/>
      <c r="M217" s="33"/>
      <c r="N217" s="33"/>
      <c r="O217" s="33"/>
      <c r="P217" s="33"/>
      <c r="Q217" s="36">
        <f>SUM(K219:K232)/12</f>
        <v>82.5</v>
      </c>
      <c r="R217" s="33"/>
      <c r="T217" s="1">
        <v>20221222</v>
      </c>
    </row>
    <row r="218" spans="1:20" x14ac:dyDescent="0.25">
      <c r="D218" s="3"/>
      <c r="K218" s="23"/>
    </row>
    <row r="219" spans="1:20" ht="33" x14ac:dyDescent="0.25">
      <c r="A219" s="16">
        <v>104</v>
      </c>
      <c r="B219" s="16">
        <v>129</v>
      </c>
      <c r="C219" s="13" t="s">
        <v>385</v>
      </c>
      <c r="D219" s="8" t="s">
        <v>386</v>
      </c>
      <c r="E219" s="8" t="s">
        <v>40</v>
      </c>
      <c r="F219" s="15">
        <v>1507</v>
      </c>
      <c r="G219" s="8" t="s">
        <v>387</v>
      </c>
      <c r="H219" s="8" t="s">
        <v>7</v>
      </c>
      <c r="I219" s="9" t="s">
        <v>9</v>
      </c>
      <c r="J219" s="8"/>
      <c r="K219" s="22"/>
      <c r="L219" s="21"/>
      <c r="M219" s="21"/>
      <c r="N219" s="21"/>
      <c r="O219" s="21"/>
    </row>
    <row r="220" spans="1:20" ht="49.5" x14ac:dyDescent="0.25">
      <c r="A220" s="16">
        <v>105</v>
      </c>
      <c r="B220" s="16">
        <v>4</v>
      </c>
      <c r="C220" s="7" t="s">
        <v>17</v>
      </c>
      <c r="D220" s="8" t="s">
        <v>18</v>
      </c>
      <c r="E220" s="8" t="s">
        <v>19</v>
      </c>
      <c r="F220" s="15">
        <v>1507</v>
      </c>
      <c r="G220" s="8" t="s">
        <v>20</v>
      </c>
      <c r="H220" s="8" t="s">
        <v>21</v>
      </c>
      <c r="I220" s="9" t="s">
        <v>22</v>
      </c>
      <c r="J220" s="8"/>
      <c r="K220" s="22">
        <v>100</v>
      </c>
      <c r="L220" s="21" t="s">
        <v>576</v>
      </c>
      <c r="M220" s="21" t="s">
        <v>496</v>
      </c>
      <c r="N220" s="21" t="s">
        <v>384</v>
      </c>
      <c r="O220" s="21" t="s">
        <v>384</v>
      </c>
      <c r="Q220" s="24"/>
    </row>
    <row r="221" spans="1:20" ht="49.5" x14ac:dyDescent="0.25">
      <c r="A221" s="16">
        <v>106</v>
      </c>
      <c r="B221" s="16">
        <v>10</v>
      </c>
      <c r="C221" s="7" t="s">
        <v>44</v>
      </c>
      <c r="D221" s="8" t="s">
        <v>45</v>
      </c>
      <c r="E221" s="8" t="s">
        <v>19</v>
      </c>
      <c r="F221" s="15">
        <v>1507</v>
      </c>
      <c r="G221" s="8" t="s">
        <v>20</v>
      </c>
      <c r="H221" s="8" t="s">
        <v>46</v>
      </c>
      <c r="I221" s="9" t="s">
        <v>9</v>
      </c>
      <c r="J221" s="8"/>
      <c r="K221" s="22">
        <v>100</v>
      </c>
      <c r="L221" s="21" t="s">
        <v>577</v>
      </c>
      <c r="M221" s="21" t="s">
        <v>496</v>
      </c>
      <c r="N221" s="21" t="s">
        <v>384</v>
      </c>
      <c r="O221" s="21" t="s">
        <v>384</v>
      </c>
      <c r="Q221" s="24"/>
    </row>
    <row r="222" spans="1:20" ht="33" x14ac:dyDescent="0.25">
      <c r="A222" s="16">
        <v>107</v>
      </c>
      <c r="B222" s="16">
        <v>11</v>
      </c>
      <c r="C222" s="7" t="s">
        <v>47</v>
      </c>
      <c r="D222" s="8" t="s">
        <v>48</v>
      </c>
      <c r="E222" s="8" t="s">
        <v>19</v>
      </c>
      <c r="F222" s="15">
        <v>1507</v>
      </c>
      <c r="G222" s="8" t="s">
        <v>20</v>
      </c>
      <c r="H222" s="8" t="s">
        <v>49</v>
      </c>
      <c r="I222" s="9" t="s">
        <v>9</v>
      </c>
      <c r="J222" s="8"/>
      <c r="K222" s="22">
        <v>90</v>
      </c>
      <c r="L222" s="21" t="s">
        <v>578</v>
      </c>
      <c r="M222" s="21" t="s">
        <v>496</v>
      </c>
      <c r="N222" s="21" t="s">
        <v>384</v>
      </c>
      <c r="O222" s="21" t="s">
        <v>384</v>
      </c>
      <c r="Q222" s="24"/>
    </row>
    <row r="223" spans="1:20" ht="33" x14ac:dyDescent="0.25">
      <c r="A223" s="16">
        <v>108</v>
      </c>
      <c r="B223" s="16">
        <v>13</v>
      </c>
      <c r="C223" s="7" t="s">
        <v>54</v>
      </c>
      <c r="D223" s="8" t="s">
        <v>55</v>
      </c>
      <c r="E223" s="8" t="s">
        <v>19</v>
      </c>
      <c r="F223" s="15">
        <v>1507</v>
      </c>
      <c r="G223" s="8" t="s">
        <v>20</v>
      </c>
      <c r="H223" s="8" t="s">
        <v>7</v>
      </c>
      <c r="I223" s="9" t="s">
        <v>9</v>
      </c>
      <c r="J223" s="8"/>
      <c r="K223" s="22">
        <v>100</v>
      </c>
      <c r="L223" s="21" t="s">
        <v>579</v>
      </c>
      <c r="M223" s="21" t="s">
        <v>496</v>
      </c>
      <c r="N223" s="21" t="s">
        <v>384</v>
      </c>
      <c r="O223" s="21" t="s">
        <v>384</v>
      </c>
      <c r="Q223" s="24"/>
    </row>
    <row r="224" spans="1:20" ht="24.75" x14ac:dyDescent="0.25">
      <c r="A224" s="16">
        <v>109</v>
      </c>
      <c r="B224" s="16">
        <v>79</v>
      </c>
      <c r="C224" s="7" t="s">
        <v>252</v>
      </c>
      <c r="D224" s="8" t="s">
        <v>253</v>
      </c>
      <c r="E224" s="8" t="s">
        <v>19</v>
      </c>
      <c r="F224" s="15">
        <v>1507</v>
      </c>
      <c r="G224" s="8" t="s">
        <v>20</v>
      </c>
      <c r="H224" s="8" t="s">
        <v>254</v>
      </c>
      <c r="I224" s="9" t="s">
        <v>9</v>
      </c>
      <c r="J224" s="8"/>
      <c r="K224" s="22">
        <v>100</v>
      </c>
      <c r="L224" s="21" t="s">
        <v>580</v>
      </c>
      <c r="M224" s="21" t="s">
        <v>496</v>
      </c>
      <c r="N224" s="21" t="s">
        <v>384</v>
      </c>
      <c r="O224" s="21" t="s">
        <v>384</v>
      </c>
      <c r="Q224" s="24"/>
    </row>
    <row r="225" spans="1:20" ht="24.75" x14ac:dyDescent="0.25">
      <c r="A225" s="16">
        <v>110</v>
      </c>
      <c r="B225" s="16">
        <v>83</v>
      </c>
      <c r="C225" s="7" t="s">
        <v>263</v>
      </c>
      <c r="D225" s="8" t="s">
        <v>264</v>
      </c>
      <c r="E225" s="8" t="s">
        <v>19</v>
      </c>
      <c r="F225" s="15">
        <v>1507</v>
      </c>
      <c r="G225" s="8" t="s">
        <v>20</v>
      </c>
      <c r="H225" s="8" t="s">
        <v>265</v>
      </c>
      <c r="I225" s="9" t="s">
        <v>9</v>
      </c>
      <c r="J225" s="8"/>
      <c r="K225" s="22">
        <v>100</v>
      </c>
      <c r="L225" s="21" t="s">
        <v>581</v>
      </c>
      <c r="M225" s="21" t="s">
        <v>496</v>
      </c>
      <c r="N225" s="21" t="s">
        <v>384</v>
      </c>
      <c r="O225" s="21" t="s">
        <v>384</v>
      </c>
      <c r="Q225" s="24"/>
    </row>
    <row r="226" spans="1:20" ht="24.75" x14ac:dyDescent="0.25">
      <c r="A226" s="16">
        <v>111</v>
      </c>
      <c r="B226" s="16">
        <v>84</v>
      </c>
      <c r="C226" s="7" t="s">
        <v>266</v>
      </c>
      <c r="D226" s="8" t="s">
        <v>267</v>
      </c>
      <c r="E226" s="8" t="s">
        <v>19</v>
      </c>
      <c r="F226" s="15">
        <v>1507</v>
      </c>
      <c r="G226" s="8" t="s">
        <v>20</v>
      </c>
      <c r="H226" s="8" t="s">
        <v>265</v>
      </c>
      <c r="I226" s="9" t="s">
        <v>22</v>
      </c>
      <c r="J226" s="8"/>
      <c r="K226" s="22">
        <v>100</v>
      </c>
      <c r="L226" s="21" t="s">
        <v>582</v>
      </c>
      <c r="M226" s="21" t="s">
        <v>496</v>
      </c>
      <c r="N226" s="21" t="s">
        <v>384</v>
      </c>
      <c r="O226" s="21" t="s">
        <v>384</v>
      </c>
      <c r="Q226" s="24"/>
    </row>
    <row r="227" spans="1:20" ht="33" x14ac:dyDescent="0.25">
      <c r="A227" s="16">
        <v>112</v>
      </c>
      <c r="B227" s="16">
        <v>85</v>
      </c>
      <c r="C227" s="7" t="s">
        <v>268</v>
      </c>
      <c r="D227" s="8" t="s">
        <v>269</v>
      </c>
      <c r="E227" s="8" t="s">
        <v>19</v>
      </c>
      <c r="F227" s="15">
        <v>1507</v>
      </c>
      <c r="G227" s="8" t="s">
        <v>20</v>
      </c>
      <c r="H227" s="8" t="s">
        <v>265</v>
      </c>
      <c r="I227" s="9" t="s">
        <v>9</v>
      </c>
      <c r="J227" s="8"/>
      <c r="K227" s="22">
        <v>100</v>
      </c>
      <c r="L227" s="21" t="s">
        <v>583</v>
      </c>
      <c r="M227" s="21" t="s">
        <v>496</v>
      </c>
      <c r="N227" s="21" t="s">
        <v>384</v>
      </c>
      <c r="O227" s="21" t="s">
        <v>384</v>
      </c>
      <c r="Q227" s="24"/>
    </row>
    <row r="228" spans="1:20" ht="41.25" x14ac:dyDescent="0.25">
      <c r="A228" s="16">
        <v>113</v>
      </c>
      <c r="B228" s="16">
        <v>96</v>
      </c>
      <c r="C228" s="7" t="s">
        <v>296</v>
      </c>
      <c r="D228" s="8" t="s">
        <v>297</v>
      </c>
      <c r="E228" s="8" t="s">
        <v>19</v>
      </c>
      <c r="F228" s="15">
        <v>1507</v>
      </c>
      <c r="G228" s="8" t="s">
        <v>20</v>
      </c>
      <c r="H228" s="8" t="s">
        <v>298</v>
      </c>
      <c r="I228" s="9" t="s">
        <v>9</v>
      </c>
      <c r="J228" s="8"/>
      <c r="K228" s="22">
        <v>0</v>
      </c>
      <c r="L228" s="21" t="s">
        <v>584</v>
      </c>
      <c r="M228" s="21" t="s">
        <v>496</v>
      </c>
      <c r="N228" s="21" t="s">
        <v>384</v>
      </c>
      <c r="O228" s="21" t="s">
        <v>384</v>
      </c>
      <c r="Q228" s="24"/>
    </row>
    <row r="229" spans="1:20" ht="24.75" x14ac:dyDescent="0.25">
      <c r="A229" s="16">
        <v>114</v>
      </c>
      <c r="B229" s="16">
        <v>97</v>
      </c>
      <c r="C229" s="7" t="s">
        <v>299</v>
      </c>
      <c r="D229" s="8" t="s">
        <v>300</v>
      </c>
      <c r="E229" s="8" t="s">
        <v>19</v>
      </c>
      <c r="F229" s="15">
        <v>1507</v>
      </c>
      <c r="G229" s="8" t="s">
        <v>20</v>
      </c>
      <c r="H229" s="8" t="s">
        <v>265</v>
      </c>
      <c r="I229" s="9" t="s">
        <v>9</v>
      </c>
      <c r="J229" s="8"/>
      <c r="K229" s="22">
        <v>100</v>
      </c>
      <c r="L229" s="21" t="s">
        <v>585</v>
      </c>
      <c r="M229" s="21" t="s">
        <v>496</v>
      </c>
      <c r="N229" s="21" t="s">
        <v>384</v>
      </c>
      <c r="O229" s="21" t="s">
        <v>384</v>
      </c>
      <c r="Q229" s="24"/>
    </row>
    <row r="230" spans="1:20" ht="33" x14ac:dyDescent="0.25">
      <c r="A230" s="16">
        <v>115</v>
      </c>
      <c r="B230" s="16">
        <v>101</v>
      </c>
      <c r="C230" s="7" t="s">
        <v>310</v>
      </c>
      <c r="D230" s="8" t="s">
        <v>311</v>
      </c>
      <c r="E230" s="8" t="s">
        <v>19</v>
      </c>
      <c r="F230" s="15">
        <v>1507</v>
      </c>
      <c r="G230" s="8" t="s">
        <v>20</v>
      </c>
      <c r="H230" s="8" t="s">
        <v>254</v>
      </c>
      <c r="I230" s="9" t="s">
        <v>22</v>
      </c>
      <c r="J230" s="8"/>
      <c r="K230" s="22">
        <v>100</v>
      </c>
      <c r="L230" s="21" t="s">
        <v>586</v>
      </c>
      <c r="M230" s="21" t="s">
        <v>496</v>
      </c>
      <c r="N230" s="21" t="s">
        <v>384</v>
      </c>
      <c r="O230" s="21" t="s">
        <v>384</v>
      </c>
      <c r="Q230" s="24"/>
    </row>
    <row r="231" spans="1:20" ht="41.25" x14ac:dyDescent="0.25">
      <c r="A231" s="16">
        <v>116</v>
      </c>
      <c r="B231" s="16">
        <v>100</v>
      </c>
      <c r="C231" s="7" t="s">
        <v>306</v>
      </c>
      <c r="D231" s="8" t="s">
        <v>307</v>
      </c>
      <c r="E231" s="8" t="s">
        <v>19</v>
      </c>
      <c r="F231" s="15">
        <v>1507</v>
      </c>
      <c r="G231" s="8" t="s">
        <v>308</v>
      </c>
      <c r="H231" s="8" t="s">
        <v>309</v>
      </c>
      <c r="I231" s="9" t="s">
        <v>22</v>
      </c>
      <c r="J231" s="8"/>
      <c r="K231" s="22"/>
      <c r="L231" s="21"/>
      <c r="M231" s="21"/>
      <c r="N231" s="21"/>
      <c r="O231" s="21"/>
      <c r="Q231" s="24"/>
    </row>
    <row r="232" spans="1:20" ht="57.75" x14ac:dyDescent="0.25">
      <c r="A232" s="16">
        <v>117</v>
      </c>
      <c r="B232" s="16">
        <v>157</v>
      </c>
      <c r="C232" s="14" t="s">
        <v>459</v>
      </c>
      <c r="D232" s="8" t="s">
        <v>460</v>
      </c>
      <c r="E232" s="8" t="s">
        <v>40</v>
      </c>
      <c r="F232" s="15">
        <v>1507</v>
      </c>
      <c r="G232" s="8" t="s">
        <v>20</v>
      </c>
      <c r="H232" s="8" t="s">
        <v>7</v>
      </c>
      <c r="I232" s="9" t="s">
        <v>22</v>
      </c>
      <c r="J232" s="8"/>
      <c r="K232" s="22">
        <v>0</v>
      </c>
      <c r="L232" s="21" t="s">
        <v>587</v>
      </c>
      <c r="M232" s="21" t="s">
        <v>496</v>
      </c>
      <c r="N232" s="21" t="s">
        <v>384</v>
      </c>
      <c r="O232" s="21" t="s">
        <v>384</v>
      </c>
      <c r="Q232" s="24"/>
    </row>
    <row r="233" spans="1:20" x14ac:dyDescent="0.25">
      <c r="D233" s="3"/>
      <c r="K233" s="23"/>
      <c r="Q233" s="24"/>
    </row>
    <row r="234" spans="1:20" x14ac:dyDescent="0.25">
      <c r="A234" s="33" t="s">
        <v>595</v>
      </c>
      <c r="B234" s="33"/>
      <c r="C234" s="33"/>
      <c r="D234" s="32"/>
      <c r="E234" s="32"/>
      <c r="F234" s="33"/>
      <c r="G234" s="32"/>
      <c r="H234" s="32"/>
      <c r="I234" s="33"/>
      <c r="J234" s="32"/>
      <c r="K234" s="35"/>
      <c r="L234" s="33"/>
      <c r="M234" s="33"/>
      <c r="N234" s="33"/>
      <c r="O234" s="33"/>
      <c r="P234" s="33"/>
      <c r="Q234" s="36">
        <f>SUM(K236:K265)/30</f>
        <v>62.333333333333336</v>
      </c>
      <c r="R234" s="33"/>
      <c r="T234" s="56">
        <v>20250305</v>
      </c>
    </row>
    <row r="235" spans="1:20" x14ac:dyDescent="0.25">
      <c r="D235" s="3"/>
      <c r="K235" s="23"/>
      <c r="Q235" s="24"/>
    </row>
    <row r="236" spans="1:20" ht="24.75" x14ac:dyDescent="0.25">
      <c r="A236" s="16">
        <v>133</v>
      </c>
      <c r="B236" s="16">
        <v>5</v>
      </c>
      <c r="C236" s="7" t="s">
        <v>23</v>
      </c>
      <c r="D236" s="8" t="s">
        <v>24</v>
      </c>
      <c r="E236" s="8" t="s">
        <v>25</v>
      </c>
      <c r="F236" s="15">
        <v>3001</v>
      </c>
      <c r="G236" s="8" t="s">
        <v>491</v>
      </c>
      <c r="H236" s="8" t="s">
        <v>27</v>
      </c>
      <c r="I236" s="9" t="s">
        <v>28</v>
      </c>
      <c r="J236" s="8"/>
      <c r="K236" s="22">
        <v>100</v>
      </c>
      <c r="L236" s="21" t="s">
        <v>588</v>
      </c>
      <c r="M236" s="21" t="s">
        <v>506</v>
      </c>
      <c r="N236" s="21" t="s">
        <v>505</v>
      </c>
      <c r="O236" s="21"/>
      <c r="Q236" s="24"/>
    </row>
    <row r="237" spans="1:20" ht="49.5" x14ac:dyDescent="0.25">
      <c r="A237" s="16">
        <v>134</v>
      </c>
      <c r="B237" s="16">
        <v>8</v>
      </c>
      <c r="C237" s="7" t="s">
        <v>35</v>
      </c>
      <c r="D237" s="8" t="s">
        <v>36</v>
      </c>
      <c r="E237" s="8" t="s">
        <v>6</v>
      </c>
      <c r="F237" s="15">
        <v>3001</v>
      </c>
      <c r="G237" s="8" t="s">
        <v>491</v>
      </c>
      <c r="H237" s="8" t="s">
        <v>37</v>
      </c>
      <c r="I237" s="9" t="s">
        <v>9</v>
      </c>
      <c r="J237" s="8"/>
      <c r="K237" s="22">
        <v>100</v>
      </c>
      <c r="L237" s="21" t="s">
        <v>907</v>
      </c>
      <c r="M237" s="21" t="s">
        <v>496</v>
      </c>
      <c r="N237" s="21" t="s">
        <v>505</v>
      </c>
      <c r="O237" s="21" t="s">
        <v>589</v>
      </c>
      <c r="Q237" s="24"/>
    </row>
    <row r="238" spans="1:20" ht="41.25" x14ac:dyDescent="0.25">
      <c r="A238" s="16">
        <v>135</v>
      </c>
      <c r="B238" s="16">
        <v>16</v>
      </c>
      <c r="C238" s="7" t="s">
        <v>64</v>
      </c>
      <c r="D238" s="8" t="s">
        <v>65</v>
      </c>
      <c r="E238" s="8" t="s">
        <v>31</v>
      </c>
      <c r="F238" s="15">
        <v>3001</v>
      </c>
      <c r="G238" s="8" t="s">
        <v>491</v>
      </c>
      <c r="H238" s="8" t="s">
        <v>66</v>
      </c>
      <c r="I238" s="9" t="s">
        <v>9</v>
      </c>
      <c r="J238" s="8"/>
      <c r="K238" s="22">
        <v>100</v>
      </c>
      <c r="L238" s="21" t="s">
        <v>835</v>
      </c>
      <c r="M238" s="21" t="s">
        <v>496</v>
      </c>
      <c r="N238" s="21" t="s">
        <v>505</v>
      </c>
      <c r="O238" s="21" t="s">
        <v>589</v>
      </c>
      <c r="Q238" s="24"/>
    </row>
    <row r="239" spans="1:20" ht="41.25" x14ac:dyDescent="0.25">
      <c r="A239" s="16">
        <v>136</v>
      </c>
      <c r="B239" s="16">
        <v>17</v>
      </c>
      <c r="C239" s="7" t="s">
        <v>67</v>
      </c>
      <c r="D239" s="8" t="s">
        <v>68</v>
      </c>
      <c r="E239" s="8" t="s">
        <v>31</v>
      </c>
      <c r="F239" s="15">
        <v>3001</v>
      </c>
      <c r="G239" s="8" t="s">
        <v>491</v>
      </c>
      <c r="H239" s="8" t="s">
        <v>69</v>
      </c>
      <c r="I239" s="9" t="s">
        <v>9</v>
      </c>
      <c r="J239" s="8"/>
      <c r="K239" s="22">
        <v>100</v>
      </c>
      <c r="L239" s="21" t="s">
        <v>835</v>
      </c>
      <c r="M239" s="21" t="s">
        <v>496</v>
      </c>
      <c r="N239" s="21" t="s">
        <v>505</v>
      </c>
      <c r="O239" s="21" t="s">
        <v>589</v>
      </c>
      <c r="Q239" s="24"/>
    </row>
    <row r="240" spans="1:20" ht="49.5" x14ac:dyDescent="0.25">
      <c r="A240" s="16">
        <v>137</v>
      </c>
      <c r="B240" s="16">
        <v>19</v>
      </c>
      <c r="C240" s="7" t="s">
        <v>73</v>
      </c>
      <c r="D240" s="8" t="s">
        <v>74</v>
      </c>
      <c r="E240" s="8" t="s">
        <v>6</v>
      </c>
      <c r="F240" s="15">
        <v>3001</v>
      </c>
      <c r="G240" s="8" t="s">
        <v>491</v>
      </c>
      <c r="H240" s="8" t="s">
        <v>75</v>
      </c>
      <c r="I240" s="9" t="s">
        <v>22</v>
      </c>
      <c r="J240" s="8"/>
      <c r="K240" s="22">
        <v>10</v>
      </c>
      <c r="L240" s="21" t="s">
        <v>836</v>
      </c>
      <c r="M240" s="21" t="s">
        <v>511</v>
      </c>
      <c r="N240" s="21" t="s">
        <v>505</v>
      </c>
      <c r="O240" s="21" t="s">
        <v>805</v>
      </c>
      <c r="Q240" s="24"/>
    </row>
    <row r="241" spans="1:17" ht="24.75" x14ac:dyDescent="0.25">
      <c r="A241" s="16">
        <v>138</v>
      </c>
      <c r="B241" s="16">
        <v>21</v>
      </c>
      <c r="C241" s="7" t="s">
        <v>79</v>
      </c>
      <c r="D241" s="8" t="s">
        <v>80</v>
      </c>
      <c r="E241" s="8" t="s">
        <v>6</v>
      </c>
      <c r="F241" s="15">
        <v>3001</v>
      </c>
      <c r="G241" s="8" t="s">
        <v>491</v>
      </c>
      <c r="H241" s="8" t="s">
        <v>81</v>
      </c>
      <c r="I241" s="9" t="s">
        <v>22</v>
      </c>
      <c r="J241" s="8"/>
      <c r="K241" s="22">
        <v>100</v>
      </c>
      <c r="L241" s="21" t="s">
        <v>908</v>
      </c>
      <c r="M241" s="21" t="s">
        <v>511</v>
      </c>
      <c r="N241" s="21" t="s">
        <v>505</v>
      </c>
      <c r="O241" s="21" t="s">
        <v>590</v>
      </c>
      <c r="Q241" s="24"/>
    </row>
    <row r="242" spans="1:17" ht="33" x14ac:dyDescent="0.25">
      <c r="A242" s="16">
        <v>139</v>
      </c>
      <c r="B242" s="16">
        <v>22</v>
      </c>
      <c r="C242" s="7" t="s">
        <v>82</v>
      </c>
      <c r="D242" s="8" t="s">
        <v>83</v>
      </c>
      <c r="E242" s="8" t="s">
        <v>6</v>
      </c>
      <c r="F242" s="15">
        <v>3001</v>
      </c>
      <c r="G242" s="8" t="s">
        <v>491</v>
      </c>
      <c r="H242" s="8" t="s">
        <v>84</v>
      </c>
      <c r="I242" s="9" t="s">
        <v>22</v>
      </c>
      <c r="J242" s="8"/>
      <c r="K242" s="22">
        <v>100</v>
      </c>
      <c r="L242" s="21" t="s">
        <v>909</v>
      </c>
      <c r="M242" s="21" t="s">
        <v>511</v>
      </c>
      <c r="N242" s="21" t="s">
        <v>505</v>
      </c>
      <c r="O242" s="21" t="s">
        <v>590</v>
      </c>
      <c r="Q242" s="24"/>
    </row>
    <row r="243" spans="1:17" ht="33" x14ac:dyDescent="0.25">
      <c r="A243" s="16">
        <v>140</v>
      </c>
      <c r="B243" s="16">
        <v>23</v>
      </c>
      <c r="C243" s="7" t="s">
        <v>85</v>
      </c>
      <c r="D243" s="8" t="s">
        <v>86</v>
      </c>
      <c r="E243" s="8" t="s">
        <v>6</v>
      </c>
      <c r="F243" s="15">
        <v>3001</v>
      </c>
      <c r="G243" s="8" t="s">
        <v>491</v>
      </c>
      <c r="H243" s="8" t="s">
        <v>84</v>
      </c>
      <c r="I243" s="9" t="s">
        <v>9</v>
      </c>
      <c r="J243" s="8"/>
      <c r="K243" s="22">
        <v>100</v>
      </c>
      <c r="L243" s="21" t="s">
        <v>910</v>
      </c>
      <c r="M243" s="21" t="s">
        <v>511</v>
      </c>
      <c r="N243" s="21" t="s">
        <v>505</v>
      </c>
      <c r="O243" s="21" t="s">
        <v>590</v>
      </c>
      <c r="Q243" s="24"/>
    </row>
    <row r="244" spans="1:17" ht="66" x14ac:dyDescent="0.25">
      <c r="A244" s="16">
        <v>141</v>
      </c>
      <c r="B244" s="16">
        <v>32</v>
      </c>
      <c r="C244" s="7" t="s">
        <v>113</v>
      </c>
      <c r="D244" s="8" t="s">
        <v>114</v>
      </c>
      <c r="E244" s="8" t="s">
        <v>31</v>
      </c>
      <c r="F244" s="15">
        <v>3001</v>
      </c>
      <c r="G244" s="8" t="s">
        <v>491</v>
      </c>
      <c r="H244" s="8" t="s">
        <v>115</v>
      </c>
      <c r="I244" s="9" t="s">
        <v>9</v>
      </c>
      <c r="J244" s="8"/>
      <c r="K244" s="22">
        <v>20</v>
      </c>
      <c r="L244" s="21" t="s">
        <v>911</v>
      </c>
      <c r="M244" s="21" t="s">
        <v>511</v>
      </c>
      <c r="N244" s="21" t="s">
        <v>505</v>
      </c>
      <c r="O244" s="21"/>
      <c r="Q244" s="24"/>
    </row>
    <row r="245" spans="1:17" ht="24.75" x14ac:dyDescent="0.25">
      <c r="A245" s="16">
        <v>142</v>
      </c>
      <c r="B245" s="16">
        <v>35</v>
      </c>
      <c r="C245" s="7" t="s">
        <v>123</v>
      </c>
      <c r="D245" s="8" t="s">
        <v>124</v>
      </c>
      <c r="E245" s="8" t="s">
        <v>31</v>
      </c>
      <c r="F245" s="15">
        <v>3001</v>
      </c>
      <c r="G245" s="8" t="s">
        <v>491</v>
      </c>
      <c r="H245" s="8" t="s">
        <v>13</v>
      </c>
      <c r="I245" s="9" t="s">
        <v>28</v>
      </c>
      <c r="J245" s="8"/>
      <c r="K245" s="22">
        <v>0</v>
      </c>
      <c r="L245" s="21" t="s">
        <v>591</v>
      </c>
      <c r="M245" s="21"/>
      <c r="N245" s="21"/>
      <c r="O245" s="21"/>
      <c r="Q245" s="24"/>
    </row>
    <row r="246" spans="1:17" ht="16.5" x14ac:dyDescent="0.25">
      <c r="A246" s="16">
        <v>143</v>
      </c>
      <c r="B246" s="16">
        <v>44</v>
      </c>
      <c r="C246" s="7" t="s">
        <v>148</v>
      </c>
      <c r="D246" s="8" t="s">
        <v>149</v>
      </c>
      <c r="E246" s="8" t="s">
        <v>31</v>
      </c>
      <c r="F246" s="15">
        <v>3001</v>
      </c>
      <c r="G246" s="8" t="s">
        <v>491</v>
      </c>
      <c r="H246" s="8" t="s">
        <v>150</v>
      </c>
      <c r="I246" s="9" t="s">
        <v>43</v>
      </c>
      <c r="J246" s="8"/>
      <c r="K246" s="22">
        <v>100</v>
      </c>
      <c r="L246" s="21" t="s">
        <v>873</v>
      </c>
      <c r="M246" s="21" t="s">
        <v>506</v>
      </c>
      <c r="N246" s="21" t="s">
        <v>505</v>
      </c>
      <c r="O246" s="21" t="s">
        <v>384</v>
      </c>
      <c r="Q246" s="24"/>
    </row>
    <row r="247" spans="1:17" ht="33" x14ac:dyDescent="0.25">
      <c r="A247" s="16">
        <v>144</v>
      </c>
      <c r="B247" s="16">
        <v>49</v>
      </c>
      <c r="C247" s="7" t="s">
        <v>165</v>
      </c>
      <c r="D247" s="8" t="s">
        <v>166</v>
      </c>
      <c r="E247" s="8" t="s">
        <v>6</v>
      </c>
      <c r="F247" s="15">
        <v>3001</v>
      </c>
      <c r="G247" s="8" t="s">
        <v>491</v>
      </c>
      <c r="H247" s="8" t="s">
        <v>167</v>
      </c>
      <c r="I247" s="9" t="s">
        <v>103</v>
      </c>
      <c r="J247" s="8"/>
      <c r="K247" s="22">
        <v>10</v>
      </c>
      <c r="L247" s="21" t="s">
        <v>591</v>
      </c>
      <c r="M247" s="21" t="s">
        <v>506</v>
      </c>
      <c r="N247" s="21" t="s">
        <v>505</v>
      </c>
      <c r="O247" s="21"/>
      <c r="Q247" s="24"/>
    </row>
    <row r="248" spans="1:17" ht="16.5" x14ac:dyDescent="0.25">
      <c r="A248" s="16">
        <v>145</v>
      </c>
      <c r="B248" s="16">
        <v>52</v>
      </c>
      <c r="C248" s="7" t="s">
        <v>174</v>
      </c>
      <c r="D248" s="8" t="s">
        <v>175</v>
      </c>
      <c r="E248" s="8" t="s">
        <v>6</v>
      </c>
      <c r="F248" s="15">
        <v>3001</v>
      </c>
      <c r="G248" s="8" t="s">
        <v>491</v>
      </c>
      <c r="H248" s="8" t="s">
        <v>176</v>
      </c>
      <c r="I248" s="9" t="s">
        <v>43</v>
      </c>
      <c r="J248" s="8"/>
      <c r="K248" s="22">
        <v>0</v>
      </c>
      <c r="L248" s="21"/>
      <c r="M248" s="21"/>
      <c r="N248" s="21"/>
      <c r="O248" s="21"/>
      <c r="Q248" s="24"/>
    </row>
    <row r="249" spans="1:17" ht="41.25" x14ac:dyDescent="0.25">
      <c r="A249" s="16">
        <v>146</v>
      </c>
      <c r="B249" s="16">
        <v>53</v>
      </c>
      <c r="C249" s="7" t="s">
        <v>177</v>
      </c>
      <c r="D249" s="8" t="s">
        <v>178</v>
      </c>
      <c r="E249" s="8" t="s">
        <v>6</v>
      </c>
      <c r="F249" s="15">
        <v>3001</v>
      </c>
      <c r="G249" s="8" t="s">
        <v>491</v>
      </c>
      <c r="H249" s="8" t="s">
        <v>179</v>
      </c>
      <c r="I249" s="9" t="s">
        <v>122</v>
      </c>
      <c r="J249" s="8"/>
      <c r="K249" s="22">
        <v>0</v>
      </c>
      <c r="L249" s="21"/>
      <c r="M249" s="21"/>
      <c r="N249" s="21"/>
      <c r="O249" s="21"/>
      <c r="Q249" s="24"/>
    </row>
    <row r="250" spans="1:17" ht="41.25" x14ac:dyDescent="0.25">
      <c r="A250" s="16">
        <v>147</v>
      </c>
      <c r="B250" s="16">
        <v>60</v>
      </c>
      <c r="C250" s="7" t="s">
        <v>200</v>
      </c>
      <c r="D250" s="8" t="s">
        <v>201</v>
      </c>
      <c r="E250" s="8" t="s">
        <v>6</v>
      </c>
      <c r="F250" s="15">
        <v>3001</v>
      </c>
      <c r="G250" s="8" t="s">
        <v>491</v>
      </c>
      <c r="H250" s="8" t="s">
        <v>199</v>
      </c>
      <c r="I250" s="9" t="s">
        <v>22</v>
      </c>
      <c r="J250" s="8"/>
      <c r="K250" s="22">
        <v>0</v>
      </c>
      <c r="L250" s="21"/>
      <c r="M250" s="21"/>
      <c r="N250" s="21"/>
      <c r="O250" s="21"/>
      <c r="Q250" s="24"/>
    </row>
    <row r="251" spans="1:17" ht="49.5" x14ac:dyDescent="0.25">
      <c r="A251" s="16">
        <v>148</v>
      </c>
      <c r="B251" s="16">
        <v>67</v>
      </c>
      <c r="C251" s="7" t="s">
        <v>218</v>
      </c>
      <c r="D251" s="8" t="s">
        <v>219</v>
      </c>
      <c r="E251" s="8" t="s">
        <v>6</v>
      </c>
      <c r="F251" s="15">
        <v>3001</v>
      </c>
      <c r="G251" s="8" t="s">
        <v>491</v>
      </c>
      <c r="H251" s="8" t="s">
        <v>220</v>
      </c>
      <c r="I251" s="9" t="s">
        <v>9</v>
      </c>
      <c r="J251" s="8"/>
      <c r="K251" s="22">
        <v>100</v>
      </c>
      <c r="L251" s="21" t="s">
        <v>912</v>
      </c>
      <c r="M251" s="21" t="s">
        <v>496</v>
      </c>
      <c r="N251" s="21" t="s">
        <v>507</v>
      </c>
      <c r="O251" s="21" t="s">
        <v>590</v>
      </c>
      <c r="Q251" s="24"/>
    </row>
    <row r="252" spans="1:17" ht="57.75" x14ac:dyDescent="0.25">
      <c r="A252" s="16">
        <v>149</v>
      </c>
      <c r="B252" s="16">
        <v>74</v>
      </c>
      <c r="C252" s="7" t="s">
        <v>239</v>
      </c>
      <c r="D252" s="8" t="s">
        <v>240</v>
      </c>
      <c r="E252" s="8" t="s">
        <v>6</v>
      </c>
      <c r="F252" s="15">
        <v>3001</v>
      </c>
      <c r="G252" s="8" t="s">
        <v>491</v>
      </c>
      <c r="H252" s="8" t="s">
        <v>241</v>
      </c>
      <c r="I252" s="9" t="s">
        <v>43</v>
      </c>
      <c r="J252" s="8"/>
      <c r="K252" s="22">
        <v>100</v>
      </c>
      <c r="L252" s="21" t="s">
        <v>913</v>
      </c>
      <c r="M252" s="21" t="s">
        <v>499</v>
      </c>
      <c r="N252" s="21" t="s">
        <v>507</v>
      </c>
      <c r="O252" s="21" t="s">
        <v>874</v>
      </c>
      <c r="Q252" s="24"/>
    </row>
    <row r="253" spans="1:17" ht="33" x14ac:dyDescent="0.25">
      <c r="A253" s="16">
        <v>150</v>
      </c>
      <c r="B253" s="16">
        <v>107</v>
      </c>
      <c r="C253" s="13" t="s">
        <v>328</v>
      </c>
      <c r="D253" s="8" t="s">
        <v>329</v>
      </c>
      <c r="E253" s="8" t="s">
        <v>40</v>
      </c>
      <c r="F253" s="15">
        <v>3001</v>
      </c>
      <c r="G253" s="8" t="s">
        <v>491</v>
      </c>
      <c r="H253" s="8" t="s">
        <v>111</v>
      </c>
      <c r="I253" s="9" t="s">
        <v>9</v>
      </c>
      <c r="J253" s="8"/>
      <c r="K253" s="22">
        <v>100</v>
      </c>
      <c r="L253" s="21" t="s">
        <v>914</v>
      </c>
      <c r="M253" s="21"/>
      <c r="N253" s="21" t="s">
        <v>505</v>
      </c>
      <c r="O253" s="21"/>
      <c r="Q253" s="24"/>
    </row>
    <row r="254" spans="1:17" ht="33" x14ac:dyDescent="0.25">
      <c r="A254" s="16">
        <v>151</v>
      </c>
      <c r="B254" s="16">
        <v>114</v>
      </c>
      <c r="C254" s="13" t="s">
        <v>348</v>
      </c>
      <c r="D254" s="8" t="s">
        <v>349</v>
      </c>
      <c r="E254" s="8" t="s">
        <v>6</v>
      </c>
      <c r="F254" s="15">
        <v>3001</v>
      </c>
      <c r="G254" s="8" t="s">
        <v>491</v>
      </c>
      <c r="H254" s="8" t="s">
        <v>350</v>
      </c>
      <c r="I254" s="9" t="s">
        <v>22</v>
      </c>
      <c r="J254" s="8"/>
      <c r="K254" s="22">
        <v>50</v>
      </c>
      <c r="L254" s="21"/>
      <c r="M254" s="21"/>
      <c r="N254" s="21"/>
      <c r="O254" s="21"/>
      <c r="Q254" s="24"/>
    </row>
    <row r="255" spans="1:17" ht="16.5" x14ac:dyDescent="0.25">
      <c r="A255" s="16">
        <v>152</v>
      </c>
      <c r="B255" s="16">
        <v>123</v>
      </c>
      <c r="C255" s="13" t="s">
        <v>372</v>
      </c>
      <c r="D255" s="8" t="s">
        <v>373</v>
      </c>
      <c r="E255" s="8" t="s">
        <v>6</v>
      </c>
      <c r="F255" s="15">
        <v>3001</v>
      </c>
      <c r="G255" s="8" t="s">
        <v>491</v>
      </c>
      <c r="H255" s="8" t="s">
        <v>84</v>
      </c>
      <c r="I255" s="9" t="s">
        <v>9</v>
      </c>
      <c r="J255" s="8"/>
      <c r="K255" s="22">
        <v>100</v>
      </c>
      <c r="L255" s="21" t="s">
        <v>915</v>
      </c>
      <c r="M255" s="21" t="s">
        <v>496</v>
      </c>
      <c r="N255" s="21" t="s">
        <v>507</v>
      </c>
      <c r="O255" s="21" t="s">
        <v>590</v>
      </c>
      <c r="Q255" s="24"/>
    </row>
    <row r="256" spans="1:17" ht="41.25" x14ac:dyDescent="0.25">
      <c r="A256" s="16">
        <v>153</v>
      </c>
      <c r="B256" s="16">
        <v>128</v>
      </c>
      <c r="C256" s="13" t="s">
        <v>382</v>
      </c>
      <c r="D256" s="8" t="s">
        <v>383</v>
      </c>
      <c r="E256" s="8" t="s">
        <v>6</v>
      </c>
      <c r="F256" s="15">
        <v>3001</v>
      </c>
      <c r="G256" s="8" t="s">
        <v>491</v>
      </c>
      <c r="H256" s="8" t="s">
        <v>384</v>
      </c>
      <c r="I256" s="9" t="s">
        <v>9</v>
      </c>
      <c r="J256" s="8"/>
      <c r="K256" s="22"/>
      <c r="L256" s="21"/>
      <c r="M256" s="21"/>
      <c r="N256" s="21"/>
      <c r="O256" s="21"/>
      <c r="Q256" s="24"/>
    </row>
    <row r="257" spans="1:20" ht="24.75" x14ac:dyDescent="0.25">
      <c r="A257" s="16">
        <v>154</v>
      </c>
      <c r="B257" s="16">
        <v>95</v>
      </c>
      <c r="C257" s="7" t="s">
        <v>294</v>
      </c>
      <c r="D257" s="8" t="s">
        <v>295</v>
      </c>
      <c r="E257" s="8" t="s">
        <v>19</v>
      </c>
      <c r="F257" s="15">
        <v>3001</v>
      </c>
      <c r="G257" s="8" t="s">
        <v>494</v>
      </c>
      <c r="H257" s="8" t="s">
        <v>20</v>
      </c>
      <c r="I257" s="9" t="s">
        <v>9</v>
      </c>
      <c r="J257" s="8"/>
      <c r="K257" s="22">
        <v>50</v>
      </c>
      <c r="L257" s="21" t="s">
        <v>837</v>
      </c>
      <c r="M257" s="21" t="s">
        <v>511</v>
      </c>
      <c r="N257" s="21"/>
      <c r="O257" s="21" t="s">
        <v>916</v>
      </c>
      <c r="Q257" s="24"/>
    </row>
    <row r="258" spans="1:20" ht="41.25" x14ac:dyDescent="0.25">
      <c r="A258" s="16">
        <v>155</v>
      </c>
      <c r="B258" s="16">
        <v>26</v>
      </c>
      <c r="C258" s="7" t="s">
        <v>93</v>
      </c>
      <c r="D258" s="8" t="s">
        <v>94</v>
      </c>
      <c r="E258" s="8" t="s">
        <v>31</v>
      </c>
      <c r="F258" s="15">
        <v>3001</v>
      </c>
      <c r="G258" s="8" t="s">
        <v>356</v>
      </c>
      <c r="H258" s="8" t="s">
        <v>95</v>
      </c>
      <c r="I258" s="9" t="s">
        <v>43</v>
      </c>
      <c r="J258" s="8"/>
      <c r="K258" s="22">
        <v>10</v>
      </c>
      <c r="L258" s="21" t="s">
        <v>917</v>
      </c>
      <c r="M258" s="21" t="s">
        <v>511</v>
      </c>
      <c r="N258" s="21" t="s">
        <v>505</v>
      </c>
      <c r="O258" s="21" t="s">
        <v>592</v>
      </c>
      <c r="Q258" s="24"/>
    </row>
    <row r="259" spans="1:20" ht="33" x14ac:dyDescent="0.25">
      <c r="A259" s="16">
        <v>156</v>
      </c>
      <c r="B259" s="16">
        <v>116</v>
      </c>
      <c r="C259" s="13" t="s">
        <v>354</v>
      </c>
      <c r="D259" s="8" t="s">
        <v>355</v>
      </c>
      <c r="E259" s="8" t="s">
        <v>40</v>
      </c>
      <c r="F259" s="15">
        <v>3001</v>
      </c>
      <c r="G259" s="8" t="s">
        <v>356</v>
      </c>
      <c r="H259" s="8" t="s">
        <v>353</v>
      </c>
      <c r="I259" s="9" t="s">
        <v>22</v>
      </c>
      <c r="J259" s="8"/>
      <c r="K259" s="22">
        <v>80</v>
      </c>
      <c r="L259" s="21" t="s">
        <v>918</v>
      </c>
      <c r="M259" s="21" t="s">
        <v>511</v>
      </c>
      <c r="N259" s="21" t="s">
        <v>593</v>
      </c>
      <c r="O259" s="21" t="s">
        <v>712</v>
      </c>
      <c r="Q259" s="24"/>
    </row>
    <row r="260" spans="1:20" ht="33" x14ac:dyDescent="0.25">
      <c r="A260" s="16">
        <v>157</v>
      </c>
      <c r="B260" s="16">
        <v>121</v>
      </c>
      <c r="C260" s="13" t="s">
        <v>367</v>
      </c>
      <c r="D260" s="8" t="s">
        <v>368</v>
      </c>
      <c r="E260" s="8" t="s">
        <v>40</v>
      </c>
      <c r="F260" s="15">
        <v>3001</v>
      </c>
      <c r="G260" s="8" t="s">
        <v>356</v>
      </c>
      <c r="H260" s="8" t="s">
        <v>111</v>
      </c>
      <c r="I260" s="9" t="s">
        <v>43</v>
      </c>
      <c r="J260" s="8"/>
      <c r="K260" s="22">
        <v>40</v>
      </c>
      <c r="L260" s="21" t="s">
        <v>875</v>
      </c>
      <c r="M260" s="21"/>
      <c r="N260" s="21"/>
      <c r="O260" s="21"/>
      <c r="Q260" s="24"/>
    </row>
    <row r="261" spans="1:20" ht="107.25" x14ac:dyDescent="0.25">
      <c r="A261" s="16">
        <v>158</v>
      </c>
      <c r="B261" s="16">
        <v>125</v>
      </c>
      <c r="C261" s="13" t="s">
        <v>377</v>
      </c>
      <c r="D261" s="8" t="s">
        <v>117</v>
      </c>
      <c r="E261" s="8" t="s">
        <v>58</v>
      </c>
      <c r="F261" s="15">
        <v>3001</v>
      </c>
      <c r="G261" s="8" t="s">
        <v>356</v>
      </c>
      <c r="H261" s="8" t="s">
        <v>119</v>
      </c>
      <c r="I261" s="9" t="s">
        <v>9</v>
      </c>
      <c r="J261" s="8"/>
      <c r="K261" s="22">
        <v>100</v>
      </c>
      <c r="L261" s="21" t="s">
        <v>919</v>
      </c>
      <c r="M261" s="21"/>
      <c r="N261" s="21"/>
      <c r="O261" s="21"/>
      <c r="Q261" s="24"/>
    </row>
    <row r="262" spans="1:20" ht="33" x14ac:dyDescent="0.25">
      <c r="A262" s="16">
        <v>159</v>
      </c>
      <c r="B262" s="16">
        <v>146</v>
      </c>
      <c r="C262" s="14" t="s">
        <v>435</v>
      </c>
      <c r="D262" s="8" t="s">
        <v>434</v>
      </c>
      <c r="E262" s="8" t="s">
        <v>58</v>
      </c>
      <c r="F262" s="15">
        <v>3001</v>
      </c>
      <c r="G262" s="8" t="s">
        <v>356</v>
      </c>
      <c r="H262" s="8" t="s">
        <v>188</v>
      </c>
      <c r="I262" s="9" t="s">
        <v>9</v>
      </c>
      <c r="J262" s="8"/>
      <c r="K262" s="22">
        <v>100</v>
      </c>
      <c r="L262" s="21" t="s">
        <v>920</v>
      </c>
      <c r="M262" s="21" t="s">
        <v>511</v>
      </c>
      <c r="N262" s="21" t="s">
        <v>921</v>
      </c>
      <c r="O262" s="21" t="s">
        <v>922</v>
      </c>
      <c r="Q262" s="24"/>
    </row>
    <row r="263" spans="1:20" ht="24.75" x14ac:dyDescent="0.25">
      <c r="A263" s="16">
        <v>160</v>
      </c>
      <c r="B263" s="16">
        <v>150</v>
      </c>
      <c r="C263" s="14" t="s">
        <v>442</v>
      </c>
      <c r="D263" s="8" t="s">
        <v>443</v>
      </c>
      <c r="E263" s="8" t="s">
        <v>58</v>
      </c>
      <c r="F263" s="15">
        <v>3001</v>
      </c>
      <c r="G263" s="8" t="s">
        <v>356</v>
      </c>
      <c r="H263" s="8" t="s">
        <v>188</v>
      </c>
      <c r="I263" s="9" t="s">
        <v>9</v>
      </c>
      <c r="J263" s="8"/>
      <c r="K263" s="22">
        <v>100</v>
      </c>
      <c r="L263" s="21" t="s">
        <v>923</v>
      </c>
      <c r="M263" s="21" t="s">
        <v>506</v>
      </c>
      <c r="N263" s="21"/>
      <c r="O263" s="21"/>
      <c r="Q263" s="24"/>
    </row>
    <row r="264" spans="1:20" ht="24.75" x14ac:dyDescent="0.25">
      <c r="A264" s="16">
        <v>161</v>
      </c>
      <c r="B264" s="16">
        <v>24</v>
      </c>
      <c r="C264" s="7" t="s">
        <v>87</v>
      </c>
      <c r="D264" s="8" t="s">
        <v>88</v>
      </c>
      <c r="E264" s="8" t="s">
        <v>40</v>
      </c>
      <c r="F264" s="15">
        <v>3001</v>
      </c>
      <c r="G264" s="8" t="s">
        <v>89</v>
      </c>
      <c r="H264" s="8" t="s">
        <v>81</v>
      </c>
      <c r="I264" s="9" t="s">
        <v>22</v>
      </c>
      <c r="J264" s="8"/>
      <c r="K264" s="22">
        <v>50</v>
      </c>
      <c r="L264" s="21" t="s">
        <v>924</v>
      </c>
      <c r="M264" s="21" t="s">
        <v>499</v>
      </c>
      <c r="N264" s="21" t="s">
        <v>507</v>
      </c>
      <c r="O264" s="21" t="s">
        <v>594</v>
      </c>
      <c r="Q264" s="24"/>
    </row>
    <row r="265" spans="1:20" ht="41.25" x14ac:dyDescent="0.25">
      <c r="A265" s="16">
        <v>162</v>
      </c>
      <c r="B265" s="16">
        <v>118</v>
      </c>
      <c r="C265" s="13" t="s">
        <v>359</v>
      </c>
      <c r="D265" s="8" t="s">
        <v>360</v>
      </c>
      <c r="E265" s="8" t="s">
        <v>40</v>
      </c>
      <c r="F265" s="15">
        <v>3001</v>
      </c>
      <c r="G265" s="8" t="s">
        <v>89</v>
      </c>
      <c r="H265" s="8" t="s">
        <v>361</v>
      </c>
      <c r="I265" s="9" t="s">
        <v>22</v>
      </c>
      <c r="J265" s="8"/>
      <c r="K265" s="22">
        <v>50</v>
      </c>
      <c r="L265" s="21" t="s">
        <v>925</v>
      </c>
      <c r="M265" s="21" t="s">
        <v>511</v>
      </c>
      <c r="N265" s="21" t="s">
        <v>876</v>
      </c>
      <c r="O265" s="21"/>
      <c r="Q265" s="24"/>
    </row>
    <row r="266" spans="1:20" x14ac:dyDescent="0.25">
      <c r="K266" s="23"/>
      <c r="Q266" s="24"/>
    </row>
    <row r="267" spans="1:20" x14ac:dyDescent="0.25">
      <c r="A267" s="33" t="s">
        <v>600</v>
      </c>
      <c r="B267" s="33"/>
      <c r="C267" s="33"/>
      <c r="D267" s="33"/>
      <c r="E267" s="32"/>
      <c r="F267" s="33"/>
      <c r="G267" s="32"/>
      <c r="H267" s="32"/>
      <c r="I267" s="33"/>
      <c r="J267" s="32"/>
      <c r="K267" s="35"/>
      <c r="L267" s="33"/>
      <c r="M267" s="33"/>
      <c r="N267" s="33"/>
      <c r="O267" s="33"/>
      <c r="P267" s="33"/>
      <c r="Q267" s="36">
        <f>SUM(K269:K298)/8</f>
        <v>62.5</v>
      </c>
      <c r="R267" s="33"/>
      <c r="T267" s="52">
        <v>20231231</v>
      </c>
    </row>
    <row r="268" spans="1:20" x14ac:dyDescent="0.25">
      <c r="K268" s="23"/>
      <c r="Q268" s="24"/>
    </row>
    <row r="269" spans="1:20" ht="24.75" x14ac:dyDescent="0.25">
      <c r="A269" s="16">
        <v>133</v>
      </c>
      <c r="B269" s="16">
        <v>5</v>
      </c>
      <c r="C269" s="7" t="s">
        <v>23</v>
      </c>
      <c r="D269" s="8" t="s">
        <v>24</v>
      </c>
      <c r="E269" s="8" t="s">
        <v>25</v>
      </c>
      <c r="F269" s="15">
        <v>3001</v>
      </c>
      <c r="G269" s="8" t="s">
        <v>491</v>
      </c>
      <c r="H269" s="8" t="s">
        <v>27</v>
      </c>
      <c r="I269" s="9" t="s">
        <v>28</v>
      </c>
      <c r="J269" s="8"/>
      <c r="K269" s="22"/>
      <c r="L269" s="21"/>
      <c r="M269" s="21"/>
      <c r="N269" s="21"/>
      <c r="O269" s="21"/>
      <c r="Q269" s="24"/>
    </row>
    <row r="270" spans="1:20" ht="49.5" x14ac:dyDescent="0.25">
      <c r="A270" s="16">
        <v>134</v>
      </c>
      <c r="B270" s="16">
        <v>8</v>
      </c>
      <c r="C270" s="7" t="s">
        <v>35</v>
      </c>
      <c r="D270" s="8" t="s">
        <v>36</v>
      </c>
      <c r="E270" s="8" t="s">
        <v>6</v>
      </c>
      <c r="F270" s="15">
        <v>3001</v>
      </c>
      <c r="G270" s="8" t="s">
        <v>491</v>
      </c>
      <c r="H270" s="8" t="s">
        <v>37</v>
      </c>
      <c r="I270" s="9" t="s">
        <v>9</v>
      </c>
      <c r="J270" s="8"/>
      <c r="K270" s="22"/>
      <c r="L270" s="21"/>
      <c r="M270" s="21"/>
      <c r="N270" s="21"/>
      <c r="O270" s="21"/>
      <c r="Q270" s="24"/>
    </row>
    <row r="271" spans="1:20" ht="24.75" x14ac:dyDescent="0.25">
      <c r="A271" s="16">
        <v>135</v>
      </c>
      <c r="B271" s="16">
        <v>16</v>
      </c>
      <c r="C271" s="7" t="s">
        <v>64</v>
      </c>
      <c r="D271" s="8" t="s">
        <v>65</v>
      </c>
      <c r="E271" s="8" t="s">
        <v>31</v>
      </c>
      <c r="F271" s="15">
        <v>3001</v>
      </c>
      <c r="G271" s="8" t="s">
        <v>491</v>
      </c>
      <c r="H271" s="8" t="s">
        <v>66</v>
      </c>
      <c r="I271" s="9" t="s">
        <v>9</v>
      </c>
      <c r="J271" s="8"/>
      <c r="K271" s="22"/>
      <c r="L271" s="21"/>
      <c r="M271" s="21"/>
      <c r="N271" s="21"/>
      <c r="O271" s="21"/>
      <c r="Q271" s="24"/>
    </row>
    <row r="272" spans="1:20" ht="24.75" x14ac:dyDescent="0.25">
      <c r="A272" s="16">
        <v>136</v>
      </c>
      <c r="B272" s="16">
        <v>17</v>
      </c>
      <c r="C272" s="7" t="s">
        <v>67</v>
      </c>
      <c r="D272" s="8" t="s">
        <v>68</v>
      </c>
      <c r="E272" s="8" t="s">
        <v>31</v>
      </c>
      <c r="F272" s="15">
        <v>3001</v>
      </c>
      <c r="G272" s="8" t="s">
        <v>491</v>
      </c>
      <c r="H272" s="8" t="s">
        <v>69</v>
      </c>
      <c r="I272" s="9" t="s">
        <v>9</v>
      </c>
      <c r="J272" s="8"/>
      <c r="K272" s="22"/>
      <c r="L272" s="21"/>
      <c r="M272" s="21"/>
      <c r="N272" s="21"/>
      <c r="O272" s="21"/>
      <c r="Q272" s="24"/>
    </row>
    <row r="273" spans="1:17" ht="49.5" x14ac:dyDescent="0.25">
      <c r="A273" s="16">
        <v>137</v>
      </c>
      <c r="B273" s="16">
        <v>19</v>
      </c>
      <c r="C273" s="7" t="s">
        <v>73</v>
      </c>
      <c r="D273" s="8" t="s">
        <v>74</v>
      </c>
      <c r="E273" s="8" t="s">
        <v>6</v>
      </c>
      <c r="F273" s="15">
        <v>3001</v>
      </c>
      <c r="G273" s="8" t="s">
        <v>491</v>
      </c>
      <c r="H273" s="8" t="s">
        <v>75</v>
      </c>
      <c r="I273" s="9" t="s">
        <v>22</v>
      </c>
      <c r="J273" s="8"/>
      <c r="K273" s="22"/>
      <c r="L273" s="21"/>
      <c r="M273" s="21"/>
      <c r="N273" s="21"/>
      <c r="O273" s="21"/>
      <c r="Q273" s="24"/>
    </row>
    <row r="274" spans="1:17" ht="24.75" x14ac:dyDescent="0.25">
      <c r="A274" s="16">
        <v>138</v>
      </c>
      <c r="B274" s="16">
        <v>21</v>
      </c>
      <c r="C274" s="7" t="s">
        <v>79</v>
      </c>
      <c r="D274" s="8" t="s">
        <v>80</v>
      </c>
      <c r="E274" s="8" t="s">
        <v>6</v>
      </c>
      <c r="F274" s="15">
        <v>3001</v>
      </c>
      <c r="G274" s="8" t="s">
        <v>491</v>
      </c>
      <c r="H274" s="8" t="s">
        <v>81</v>
      </c>
      <c r="I274" s="9" t="s">
        <v>22</v>
      </c>
      <c r="J274" s="8"/>
      <c r="K274" s="22"/>
      <c r="L274" s="21"/>
      <c r="M274" s="21"/>
      <c r="N274" s="21"/>
      <c r="O274" s="21"/>
      <c r="Q274" s="24"/>
    </row>
    <row r="275" spans="1:17" ht="33" x14ac:dyDescent="0.25">
      <c r="A275" s="16">
        <v>139</v>
      </c>
      <c r="B275" s="16">
        <v>22</v>
      </c>
      <c r="C275" s="7" t="s">
        <v>82</v>
      </c>
      <c r="D275" s="8" t="s">
        <v>83</v>
      </c>
      <c r="E275" s="8" t="s">
        <v>6</v>
      </c>
      <c r="F275" s="15">
        <v>3001</v>
      </c>
      <c r="G275" s="8" t="s">
        <v>491</v>
      </c>
      <c r="H275" s="8" t="s">
        <v>84</v>
      </c>
      <c r="I275" s="9" t="s">
        <v>22</v>
      </c>
      <c r="J275" s="8"/>
      <c r="K275" s="22"/>
      <c r="L275" s="21"/>
      <c r="M275" s="21"/>
      <c r="N275" s="21"/>
      <c r="O275" s="21"/>
      <c r="Q275" s="24"/>
    </row>
    <row r="276" spans="1:17" ht="33" x14ac:dyDescent="0.25">
      <c r="A276" s="16">
        <v>140</v>
      </c>
      <c r="B276" s="16">
        <v>23</v>
      </c>
      <c r="C276" s="7" t="s">
        <v>85</v>
      </c>
      <c r="D276" s="8" t="s">
        <v>86</v>
      </c>
      <c r="E276" s="8" t="s">
        <v>6</v>
      </c>
      <c r="F276" s="15">
        <v>3001</v>
      </c>
      <c r="G276" s="8" t="s">
        <v>491</v>
      </c>
      <c r="H276" s="8" t="s">
        <v>84</v>
      </c>
      <c r="I276" s="9" t="s">
        <v>9</v>
      </c>
      <c r="J276" s="8"/>
      <c r="K276" s="22"/>
      <c r="L276" s="21"/>
      <c r="M276" s="21"/>
      <c r="N276" s="21"/>
      <c r="O276" s="21"/>
      <c r="Q276" s="24"/>
    </row>
    <row r="277" spans="1:17" ht="66" x14ac:dyDescent="0.25">
      <c r="A277" s="16">
        <v>141</v>
      </c>
      <c r="B277" s="16">
        <v>32</v>
      </c>
      <c r="C277" s="7" t="s">
        <v>113</v>
      </c>
      <c r="D277" s="8" t="s">
        <v>114</v>
      </c>
      <c r="E277" s="8" t="s">
        <v>31</v>
      </c>
      <c r="F277" s="15">
        <v>3001</v>
      </c>
      <c r="G277" s="8" t="s">
        <v>491</v>
      </c>
      <c r="H277" s="8" t="s">
        <v>115</v>
      </c>
      <c r="I277" s="9" t="s">
        <v>9</v>
      </c>
      <c r="J277" s="8"/>
      <c r="K277" s="22"/>
      <c r="L277" s="21"/>
      <c r="M277" s="21"/>
      <c r="N277" s="21"/>
      <c r="O277" s="21"/>
      <c r="Q277" s="24"/>
    </row>
    <row r="278" spans="1:17" ht="24.75" x14ac:dyDescent="0.25">
      <c r="A278" s="16">
        <v>142</v>
      </c>
      <c r="B278" s="16">
        <v>35</v>
      </c>
      <c r="C278" s="7" t="s">
        <v>123</v>
      </c>
      <c r="D278" s="8" t="s">
        <v>124</v>
      </c>
      <c r="E278" s="8" t="s">
        <v>31</v>
      </c>
      <c r="F278" s="15">
        <v>3001</v>
      </c>
      <c r="G278" s="8" t="s">
        <v>491</v>
      </c>
      <c r="H278" s="8" t="s">
        <v>13</v>
      </c>
      <c r="I278" s="9" t="s">
        <v>28</v>
      </c>
      <c r="J278" s="8"/>
      <c r="K278" s="22"/>
      <c r="L278" s="21"/>
      <c r="M278" s="21"/>
      <c r="N278" s="21"/>
      <c r="O278" s="21"/>
      <c r="Q278" s="24"/>
    </row>
    <row r="279" spans="1:17" ht="16.5" x14ac:dyDescent="0.25">
      <c r="A279" s="16">
        <v>143</v>
      </c>
      <c r="B279" s="16">
        <v>44</v>
      </c>
      <c r="C279" s="7" t="s">
        <v>148</v>
      </c>
      <c r="D279" s="8" t="s">
        <v>149</v>
      </c>
      <c r="E279" s="8" t="s">
        <v>31</v>
      </c>
      <c r="F279" s="15">
        <v>3001</v>
      </c>
      <c r="G279" s="8" t="s">
        <v>491</v>
      </c>
      <c r="H279" s="8" t="s">
        <v>150</v>
      </c>
      <c r="I279" s="9" t="s">
        <v>43</v>
      </c>
      <c r="J279" s="8"/>
      <c r="K279" s="22"/>
      <c r="L279" s="21"/>
      <c r="M279" s="21"/>
      <c r="N279" s="21"/>
      <c r="O279" s="21"/>
      <c r="Q279" s="24"/>
    </row>
    <row r="280" spans="1:17" ht="33" x14ac:dyDescent="0.25">
      <c r="A280" s="16">
        <v>144</v>
      </c>
      <c r="B280" s="16">
        <v>49</v>
      </c>
      <c r="C280" s="7" t="s">
        <v>165</v>
      </c>
      <c r="D280" s="8" t="s">
        <v>166</v>
      </c>
      <c r="E280" s="8" t="s">
        <v>6</v>
      </c>
      <c r="F280" s="15">
        <v>3001</v>
      </c>
      <c r="G280" s="8" t="s">
        <v>491</v>
      </c>
      <c r="H280" s="8" t="s">
        <v>167</v>
      </c>
      <c r="I280" s="9" t="s">
        <v>103</v>
      </c>
      <c r="J280" s="8"/>
      <c r="K280" s="22"/>
      <c r="L280" s="21"/>
      <c r="M280" s="21"/>
      <c r="N280" s="21"/>
      <c r="O280" s="21"/>
      <c r="Q280" s="24"/>
    </row>
    <row r="281" spans="1:17" ht="16.5" x14ac:dyDescent="0.25">
      <c r="A281" s="16">
        <v>145</v>
      </c>
      <c r="B281" s="16">
        <v>52</v>
      </c>
      <c r="C281" s="7" t="s">
        <v>174</v>
      </c>
      <c r="D281" s="8" t="s">
        <v>175</v>
      </c>
      <c r="E281" s="8" t="s">
        <v>6</v>
      </c>
      <c r="F281" s="15">
        <v>3001</v>
      </c>
      <c r="G281" s="8" t="s">
        <v>491</v>
      </c>
      <c r="H281" s="8" t="s">
        <v>176</v>
      </c>
      <c r="I281" s="9" t="s">
        <v>43</v>
      </c>
      <c r="J281" s="8"/>
      <c r="K281" s="22"/>
      <c r="L281" s="21"/>
      <c r="M281" s="21"/>
      <c r="N281" s="21"/>
      <c r="O281" s="21"/>
      <c r="Q281" s="24"/>
    </row>
    <row r="282" spans="1:17" ht="41.25" x14ac:dyDescent="0.25">
      <c r="A282" s="16">
        <v>146</v>
      </c>
      <c r="B282" s="16">
        <v>53</v>
      </c>
      <c r="C282" s="7" t="s">
        <v>177</v>
      </c>
      <c r="D282" s="8" t="s">
        <v>178</v>
      </c>
      <c r="E282" s="8" t="s">
        <v>6</v>
      </c>
      <c r="F282" s="15">
        <v>3001</v>
      </c>
      <c r="G282" s="8" t="s">
        <v>491</v>
      </c>
      <c r="H282" s="8" t="s">
        <v>179</v>
      </c>
      <c r="I282" s="9" t="s">
        <v>122</v>
      </c>
      <c r="J282" s="8"/>
      <c r="K282" s="22"/>
      <c r="L282" s="21"/>
      <c r="M282" s="21"/>
      <c r="N282" s="21"/>
      <c r="O282" s="21"/>
      <c r="Q282" s="24"/>
    </row>
    <row r="283" spans="1:17" ht="41.25" x14ac:dyDescent="0.25">
      <c r="A283" s="16">
        <v>147</v>
      </c>
      <c r="B283" s="16">
        <v>60</v>
      </c>
      <c r="C283" s="7" t="s">
        <v>200</v>
      </c>
      <c r="D283" s="8" t="s">
        <v>201</v>
      </c>
      <c r="E283" s="8" t="s">
        <v>6</v>
      </c>
      <c r="F283" s="15">
        <v>3001</v>
      </c>
      <c r="G283" s="8" t="s">
        <v>491</v>
      </c>
      <c r="H283" s="8" t="s">
        <v>199</v>
      </c>
      <c r="I283" s="9" t="s">
        <v>22</v>
      </c>
      <c r="J283" s="8"/>
      <c r="K283" s="22"/>
      <c r="L283" s="21"/>
      <c r="M283" s="21"/>
      <c r="N283" s="21"/>
      <c r="O283" s="21"/>
      <c r="Q283" s="24"/>
    </row>
    <row r="284" spans="1:17" ht="49.5" x14ac:dyDescent="0.25">
      <c r="A284" s="16">
        <v>148</v>
      </c>
      <c r="B284" s="16">
        <v>67</v>
      </c>
      <c r="C284" s="7" t="s">
        <v>218</v>
      </c>
      <c r="D284" s="8" t="s">
        <v>219</v>
      </c>
      <c r="E284" s="8" t="s">
        <v>6</v>
      </c>
      <c r="F284" s="15">
        <v>3001</v>
      </c>
      <c r="G284" s="8" t="s">
        <v>491</v>
      </c>
      <c r="H284" s="8" t="s">
        <v>220</v>
      </c>
      <c r="I284" s="9" t="s">
        <v>9</v>
      </c>
      <c r="J284" s="8"/>
      <c r="K284" s="22"/>
      <c r="L284" s="21"/>
      <c r="M284" s="21"/>
      <c r="N284" s="21"/>
      <c r="O284" s="21"/>
      <c r="Q284" s="24"/>
    </row>
    <row r="285" spans="1:17" ht="57.75" x14ac:dyDescent="0.25">
      <c r="A285" s="16">
        <v>149</v>
      </c>
      <c r="B285" s="16">
        <v>74</v>
      </c>
      <c r="C285" s="7" t="s">
        <v>239</v>
      </c>
      <c r="D285" s="8" t="s">
        <v>240</v>
      </c>
      <c r="E285" s="8" t="s">
        <v>6</v>
      </c>
      <c r="F285" s="15">
        <v>3001</v>
      </c>
      <c r="G285" s="8" t="s">
        <v>491</v>
      </c>
      <c r="H285" s="8" t="s">
        <v>241</v>
      </c>
      <c r="I285" s="9" t="s">
        <v>43</v>
      </c>
      <c r="J285" s="8"/>
      <c r="K285" s="22"/>
      <c r="L285" s="21"/>
      <c r="M285" s="21"/>
      <c r="N285" s="21"/>
      <c r="O285" s="21"/>
      <c r="Q285" s="24"/>
    </row>
    <row r="286" spans="1:17" ht="33" x14ac:dyDescent="0.25">
      <c r="A286" s="16">
        <v>150</v>
      </c>
      <c r="B286" s="16">
        <v>107</v>
      </c>
      <c r="C286" s="13" t="s">
        <v>328</v>
      </c>
      <c r="D286" s="8" t="s">
        <v>329</v>
      </c>
      <c r="E286" s="8" t="s">
        <v>40</v>
      </c>
      <c r="F286" s="15">
        <v>3001</v>
      </c>
      <c r="G286" s="8" t="s">
        <v>491</v>
      </c>
      <c r="H286" s="8" t="s">
        <v>111</v>
      </c>
      <c r="I286" s="9" t="s">
        <v>9</v>
      </c>
      <c r="J286" s="8"/>
      <c r="K286" s="22"/>
      <c r="L286" s="21"/>
      <c r="M286" s="21"/>
      <c r="N286" s="21"/>
      <c r="O286" s="21"/>
      <c r="Q286" s="24"/>
    </row>
    <row r="287" spans="1:17" ht="33" x14ac:dyDescent="0.25">
      <c r="A287" s="16">
        <v>151</v>
      </c>
      <c r="B287" s="16">
        <v>114</v>
      </c>
      <c r="C287" s="13" t="s">
        <v>348</v>
      </c>
      <c r="D287" s="8" t="s">
        <v>349</v>
      </c>
      <c r="E287" s="8" t="s">
        <v>6</v>
      </c>
      <c r="F287" s="15">
        <v>3001</v>
      </c>
      <c r="G287" s="8" t="s">
        <v>491</v>
      </c>
      <c r="H287" s="8" t="s">
        <v>350</v>
      </c>
      <c r="I287" s="9" t="s">
        <v>22</v>
      </c>
      <c r="J287" s="8"/>
      <c r="K287" s="22"/>
      <c r="L287" s="21"/>
      <c r="M287" s="21"/>
      <c r="N287" s="21"/>
      <c r="O287" s="21"/>
      <c r="Q287" s="24"/>
    </row>
    <row r="288" spans="1:17" ht="16.5" x14ac:dyDescent="0.25">
      <c r="A288" s="16">
        <v>152</v>
      </c>
      <c r="B288" s="16">
        <v>123</v>
      </c>
      <c r="C288" s="13" t="s">
        <v>372</v>
      </c>
      <c r="D288" s="8" t="s">
        <v>373</v>
      </c>
      <c r="E288" s="8" t="s">
        <v>6</v>
      </c>
      <c r="F288" s="15">
        <v>3001</v>
      </c>
      <c r="G288" s="8" t="s">
        <v>491</v>
      </c>
      <c r="H288" s="8" t="s">
        <v>84</v>
      </c>
      <c r="I288" s="9" t="s">
        <v>9</v>
      </c>
      <c r="J288" s="8"/>
      <c r="K288" s="22"/>
      <c r="L288" s="21"/>
      <c r="M288" s="21"/>
      <c r="N288" s="21"/>
      <c r="O288" s="21"/>
      <c r="Q288" s="24"/>
    </row>
    <row r="289" spans="1:20" ht="41.25" x14ac:dyDescent="0.25">
      <c r="A289" s="16">
        <v>153</v>
      </c>
      <c r="B289" s="16">
        <v>128</v>
      </c>
      <c r="C289" s="13" t="s">
        <v>382</v>
      </c>
      <c r="D289" s="8" t="s">
        <v>383</v>
      </c>
      <c r="E289" s="8" t="s">
        <v>6</v>
      </c>
      <c r="F289" s="15">
        <v>3001</v>
      </c>
      <c r="G289" s="8" t="s">
        <v>491</v>
      </c>
      <c r="H289" s="8" t="s">
        <v>384</v>
      </c>
      <c r="I289" s="9" t="s">
        <v>9</v>
      </c>
      <c r="J289" s="8"/>
      <c r="K289" s="22"/>
      <c r="L289" s="21"/>
      <c r="M289" s="21"/>
      <c r="N289" s="21"/>
      <c r="O289" s="21"/>
      <c r="Q289" s="24"/>
    </row>
    <row r="290" spans="1:20" ht="24.75" x14ac:dyDescent="0.25">
      <c r="A290" s="16">
        <v>154</v>
      </c>
      <c r="B290" s="16">
        <v>95</v>
      </c>
      <c r="C290" s="7" t="s">
        <v>294</v>
      </c>
      <c r="D290" s="8" t="s">
        <v>295</v>
      </c>
      <c r="E290" s="8" t="s">
        <v>19</v>
      </c>
      <c r="F290" s="15">
        <v>3001</v>
      </c>
      <c r="G290" s="8" t="s">
        <v>494</v>
      </c>
      <c r="H290" s="8" t="s">
        <v>20</v>
      </c>
      <c r="I290" s="9" t="s">
        <v>9</v>
      </c>
      <c r="J290" s="8"/>
      <c r="K290" s="22"/>
      <c r="L290" s="21"/>
      <c r="M290" s="21"/>
      <c r="N290" s="21"/>
      <c r="O290" s="21"/>
      <c r="Q290" s="24"/>
    </row>
    <row r="291" spans="1:20" ht="41.25" x14ac:dyDescent="0.25">
      <c r="A291" s="16">
        <v>155</v>
      </c>
      <c r="B291" s="16">
        <v>26</v>
      </c>
      <c r="C291" s="7" t="s">
        <v>93</v>
      </c>
      <c r="D291" s="8" t="s">
        <v>94</v>
      </c>
      <c r="E291" s="8" t="s">
        <v>31</v>
      </c>
      <c r="F291" s="15">
        <v>3001</v>
      </c>
      <c r="G291" s="8" t="s">
        <v>356</v>
      </c>
      <c r="H291" s="8" t="s">
        <v>95</v>
      </c>
      <c r="I291" s="9" t="s">
        <v>43</v>
      </c>
      <c r="J291" s="8"/>
      <c r="K291" s="22"/>
      <c r="L291" s="21" t="s">
        <v>775</v>
      </c>
      <c r="M291" s="21" t="s">
        <v>496</v>
      </c>
      <c r="N291" s="21" t="s">
        <v>497</v>
      </c>
      <c r="O291" s="21"/>
      <c r="Q291" s="24"/>
    </row>
    <row r="292" spans="1:20" ht="24.75" x14ac:dyDescent="0.25">
      <c r="A292" s="16">
        <v>156</v>
      </c>
      <c r="B292" s="16">
        <v>116</v>
      </c>
      <c r="C292" s="13" t="s">
        <v>354</v>
      </c>
      <c r="D292" s="8" t="s">
        <v>355</v>
      </c>
      <c r="E292" s="8" t="s">
        <v>40</v>
      </c>
      <c r="F292" s="15">
        <v>3001</v>
      </c>
      <c r="G292" s="8" t="s">
        <v>356</v>
      </c>
      <c r="H292" s="8" t="s">
        <v>353</v>
      </c>
      <c r="I292" s="9" t="s">
        <v>22</v>
      </c>
      <c r="J292" s="8"/>
      <c r="K292" s="22"/>
      <c r="L292" s="21" t="s">
        <v>776</v>
      </c>
      <c r="M292" s="21" t="s">
        <v>496</v>
      </c>
      <c r="N292" s="21" t="s">
        <v>497</v>
      </c>
      <c r="O292" s="21"/>
      <c r="Q292" s="24"/>
    </row>
    <row r="293" spans="1:20" ht="33" x14ac:dyDescent="0.25">
      <c r="A293" s="16">
        <v>157</v>
      </c>
      <c r="B293" s="16">
        <v>121</v>
      </c>
      <c r="C293" s="13" t="s">
        <v>367</v>
      </c>
      <c r="D293" s="8" t="s">
        <v>368</v>
      </c>
      <c r="E293" s="8" t="s">
        <v>40</v>
      </c>
      <c r="F293" s="15">
        <v>3001</v>
      </c>
      <c r="G293" s="8" t="s">
        <v>356</v>
      </c>
      <c r="H293" s="8" t="s">
        <v>111</v>
      </c>
      <c r="I293" s="9" t="s">
        <v>43</v>
      </c>
      <c r="J293" s="8"/>
      <c r="K293" s="22"/>
      <c r="L293" s="21"/>
      <c r="M293" s="21"/>
      <c r="N293" s="21"/>
      <c r="O293" s="21" t="s">
        <v>762</v>
      </c>
      <c r="Q293" s="24"/>
    </row>
    <row r="294" spans="1:20" ht="49.5" x14ac:dyDescent="0.25">
      <c r="A294" s="16">
        <v>158</v>
      </c>
      <c r="B294" s="16">
        <v>125</v>
      </c>
      <c r="C294" s="13" t="s">
        <v>377</v>
      </c>
      <c r="D294" s="8" t="s">
        <v>117</v>
      </c>
      <c r="E294" s="8" t="s">
        <v>58</v>
      </c>
      <c r="F294" s="15">
        <v>3001</v>
      </c>
      <c r="G294" s="8" t="s">
        <v>356</v>
      </c>
      <c r="H294" s="8" t="s">
        <v>119</v>
      </c>
      <c r="I294" s="9" t="s">
        <v>9</v>
      </c>
      <c r="J294" s="8"/>
      <c r="K294" s="22">
        <v>100</v>
      </c>
      <c r="L294" s="21" t="s">
        <v>596</v>
      </c>
      <c r="M294" s="21" t="s">
        <v>496</v>
      </c>
      <c r="N294" s="21" t="s">
        <v>497</v>
      </c>
      <c r="O294" s="21"/>
      <c r="Q294" s="24"/>
    </row>
    <row r="295" spans="1:20" ht="33" x14ac:dyDescent="0.25">
      <c r="A295" s="16">
        <v>159</v>
      </c>
      <c r="B295" s="16">
        <v>146</v>
      </c>
      <c r="C295" s="14" t="s">
        <v>435</v>
      </c>
      <c r="D295" s="8" t="s">
        <v>434</v>
      </c>
      <c r="E295" s="8" t="s">
        <v>58</v>
      </c>
      <c r="F295" s="15">
        <v>3001</v>
      </c>
      <c r="G295" s="8" t="s">
        <v>356</v>
      </c>
      <c r="H295" s="8" t="s">
        <v>188</v>
      </c>
      <c r="I295" s="9" t="s">
        <v>9</v>
      </c>
      <c r="J295" s="8"/>
      <c r="K295" s="22">
        <v>100</v>
      </c>
      <c r="L295" s="21" t="s">
        <v>597</v>
      </c>
      <c r="M295" s="21" t="s">
        <v>496</v>
      </c>
      <c r="N295" s="21" t="s">
        <v>497</v>
      </c>
      <c r="O295" s="21"/>
      <c r="Q295" s="24"/>
    </row>
    <row r="296" spans="1:20" ht="41.25" x14ac:dyDescent="0.25">
      <c r="A296" s="16">
        <v>160</v>
      </c>
      <c r="B296" s="16">
        <v>150</v>
      </c>
      <c r="C296" s="14" t="s">
        <v>442</v>
      </c>
      <c r="D296" s="8" t="s">
        <v>443</v>
      </c>
      <c r="E296" s="8" t="s">
        <v>58</v>
      </c>
      <c r="F296" s="15">
        <v>3001</v>
      </c>
      <c r="G296" s="8" t="s">
        <v>356</v>
      </c>
      <c r="H296" s="8" t="s">
        <v>188</v>
      </c>
      <c r="I296" s="9" t="s">
        <v>9</v>
      </c>
      <c r="J296" s="8"/>
      <c r="K296" s="22">
        <v>100</v>
      </c>
      <c r="L296" s="21" t="s">
        <v>598</v>
      </c>
      <c r="M296" s="21" t="s">
        <v>496</v>
      </c>
      <c r="N296" s="21" t="s">
        <v>497</v>
      </c>
      <c r="O296" s="21"/>
      <c r="Q296" s="24"/>
    </row>
    <row r="297" spans="1:20" ht="33" x14ac:dyDescent="0.25">
      <c r="A297" s="16">
        <v>161</v>
      </c>
      <c r="B297" s="16">
        <v>24</v>
      </c>
      <c r="C297" s="7" t="s">
        <v>87</v>
      </c>
      <c r="D297" s="8" t="s">
        <v>88</v>
      </c>
      <c r="E297" s="8" t="s">
        <v>40</v>
      </c>
      <c r="F297" s="15">
        <v>3001</v>
      </c>
      <c r="G297" s="8" t="s">
        <v>89</v>
      </c>
      <c r="H297" s="8" t="s">
        <v>81</v>
      </c>
      <c r="I297" s="9" t="s">
        <v>22</v>
      </c>
      <c r="J297" s="8"/>
      <c r="K297" s="22">
        <v>100</v>
      </c>
      <c r="L297" s="21" t="s">
        <v>777</v>
      </c>
      <c r="M297" s="21" t="s">
        <v>496</v>
      </c>
      <c r="N297" s="21" t="s">
        <v>497</v>
      </c>
      <c r="O297" s="21"/>
      <c r="Q297" s="24"/>
    </row>
    <row r="298" spans="1:20" ht="24.75" x14ac:dyDescent="0.25">
      <c r="A298" s="16">
        <v>162</v>
      </c>
      <c r="B298" s="16">
        <v>118</v>
      </c>
      <c r="C298" s="13" t="s">
        <v>359</v>
      </c>
      <c r="D298" s="8" t="s">
        <v>360</v>
      </c>
      <c r="E298" s="8" t="s">
        <v>40</v>
      </c>
      <c r="F298" s="15">
        <v>3001</v>
      </c>
      <c r="G298" s="8" t="s">
        <v>89</v>
      </c>
      <c r="H298" s="8" t="s">
        <v>361</v>
      </c>
      <c r="I298" s="9" t="s">
        <v>22</v>
      </c>
      <c r="J298" s="8"/>
      <c r="K298" s="22">
        <v>100</v>
      </c>
      <c r="L298" s="21" t="s">
        <v>599</v>
      </c>
      <c r="M298" s="21" t="s">
        <v>496</v>
      </c>
      <c r="N298" s="21" t="s">
        <v>497</v>
      </c>
      <c r="O298" s="21"/>
      <c r="Q298" s="24"/>
    </row>
    <row r="299" spans="1:20" x14ac:dyDescent="0.25">
      <c r="K299" s="23"/>
      <c r="Q299" s="24"/>
    </row>
    <row r="300" spans="1:20" x14ac:dyDescent="0.25">
      <c r="A300" s="33" t="s">
        <v>601</v>
      </c>
      <c r="B300" s="33"/>
      <c r="C300" s="33"/>
      <c r="D300" s="33"/>
      <c r="E300" s="32"/>
      <c r="F300" s="33"/>
      <c r="G300" s="32"/>
      <c r="H300" s="32"/>
      <c r="I300" s="33"/>
      <c r="J300" s="32"/>
      <c r="K300" s="35"/>
      <c r="L300" s="33"/>
      <c r="M300" s="33"/>
      <c r="N300" s="33"/>
      <c r="O300" s="33"/>
      <c r="P300" s="33"/>
      <c r="Q300" s="36">
        <f>SUM(K302:K331)/8</f>
        <v>141.25</v>
      </c>
      <c r="R300" s="33"/>
      <c r="T300" s="58">
        <v>20250527</v>
      </c>
    </row>
    <row r="301" spans="1:20" x14ac:dyDescent="0.25">
      <c r="K301" s="23"/>
      <c r="Q301" s="24"/>
    </row>
    <row r="302" spans="1:20" ht="24.75" x14ac:dyDescent="0.25">
      <c r="A302" s="16">
        <v>133</v>
      </c>
      <c r="B302" s="16">
        <v>5</v>
      </c>
      <c r="C302" s="7" t="s">
        <v>23</v>
      </c>
      <c r="D302" s="8" t="s">
        <v>24</v>
      </c>
      <c r="E302" s="8" t="s">
        <v>25</v>
      </c>
      <c r="F302" s="15">
        <v>3001</v>
      </c>
      <c r="G302" s="8" t="s">
        <v>491</v>
      </c>
      <c r="H302" s="8" t="s">
        <v>27</v>
      </c>
      <c r="I302" s="9" t="s">
        <v>28</v>
      </c>
      <c r="J302" s="8" t="s">
        <v>502</v>
      </c>
      <c r="K302" s="22">
        <v>0</v>
      </c>
      <c r="L302" s="21" t="s">
        <v>1000</v>
      </c>
      <c r="M302" s="21" t="s">
        <v>496</v>
      </c>
      <c r="N302" s="21"/>
      <c r="O302" s="21"/>
      <c r="Q302" s="24"/>
    </row>
    <row r="303" spans="1:20" ht="49.5" x14ac:dyDescent="0.25">
      <c r="A303" s="16">
        <v>134</v>
      </c>
      <c r="B303" s="16">
        <v>8</v>
      </c>
      <c r="C303" s="7" t="s">
        <v>35</v>
      </c>
      <c r="D303" s="8" t="s">
        <v>36</v>
      </c>
      <c r="E303" s="8" t="s">
        <v>6</v>
      </c>
      <c r="F303" s="15">
        <v>3001</v>
      </c>
      <c r="G303" s="8" t="s">
        <v>491</v>
      </c>
      <c r="H303" s="8" t="s">
        <v>37</v>
      </c>
      <c r="I303" s="9" t="s">
        <v>9</v>
      </c>
      <c r="J303" s="8" t="s">
        <v>9</v>
      </c>
      <c r="K303" s="22">
        <v>100</v>
      </c>
      <c r="L303" s="21" t="s">
        <v>1001</v>
      </c>
      <c r="M303" s="21" t="s">
        <v>496</v>
      </c>
      <c r="N303" s="21"/>
      <c r="O303" s="21"/>
      <c r="Q303" s="24"/>
    </row>
    <row r="304" spans="1:20" ht="24.75" x14ac:dyDescent="0.25">
      <c r="A304" s="16">
        <v>135</v>
      </c>
      <c r="B304" s="16">
        <v>16</v>
      </c>
      <c r="C304" s="7" t="s">
        <v>64</v>
      </c>
      <c r="D304" s="8" t="s">
        <v>65</v>
      </c>
      <c r="E304" s="8" t="s">
        <v>31</v>
      </c>
      <c r="F304" s="15">
        <v>3001</v>
      </c>
      <c r="G304" s="8" t="s">
        <v>491</v>
      </c>
      <c r="H304" s="8" t="s">
        <v>66</v>
      </c>
      <c r="I304" s="9" t="s">
        <v>9</v>
      </c>
      <c r="J304" s="8"/>
      <c r="K304" s="22">
        <v>100</v>
      </c>
      <c r="L304" s="21" t="s">
        <v>1002</v>
      </c>
      <c r="M304" s="21" t="s">
        <v>496</v>
      </c>
      <c r="N304" s="21"/>
      <c r="O304" s="21"/>
      <c r="Q304" s="24"/>
    </row>
    <row r="305" spans="1:17" ht="24.75" x14ac:dyDescent="0.25">
      <c r="A305" s="16">
        <v>136</v>
      </c>
      <c r="B305" s="16">
        <v>17</v>
      </c>
      <c r="C305" s="7" t="s">
        <v>67</v>
      </c>
      <c r="D305" s="8" t="s">
        <v>68</v>
      </c>
      <c r="E305" s="8" t="s">
        <v>31</v>
      </c>
      <c r="F305" s="15">
        <v>3001</v>
      </c>
      <c r="G305" s="8" t="s">
        <v>491</v>
      </c>
      <c r="H305" s="8" t="s">
        <v>69</v>
      </c>
      <c r="I305" s="9" t="s">
        <v>9</v>
      </c>
      <c r="J305" s="8"/>
      <c r="K305" s="22">
        <v>100</v>
      </c>
      <c r="L305" s="21" t="s">
        <v>1003</v>
      </c>
      <c r="M305" s="21" t="s">
        <v>496</v>
      </c>
      <c r="N305" s="21"/>
      <c r="O305" s="21"/>
      <c r="Q305" s="24"/>
    </row>
    <row r="306" spans="1:17" ht="49.5" x14ac:dyDescent="0.25">
      <c r="A306" s="16">
        <v>137</v>
      </c>
      <c r="B306" s="16">
        <v>19</v>
      </c>
      <c r="C306" s="7" t="s">
        <v>73</v>
      </c>
      <c r="D306" s="8" t="s">
        <v>74</v>
      </c>
      <c r="E306" s="8" t="s">
        <v>6</v>
      </c>
      <c r="F306" s="15">
        <v>3001</v>
      </c>
      <c r="G306" s="8" t="s">
        <v>491</v>
      </c>
      <c r="H306" s="8" t="s">
        <v>75</v>
      </c>
      <c r="I306" s="9" t="s">
        <v>22</v>
      </c>
      <c r="J306" s="8"/>
      <c r="K306" s="22">
        <v>50</v>
      </c>
      <c r="L306" s="21" t="s">
        <v>1004</v>
      </c>
      <c r="M306" s="21" t="s">
        <v>496</v>
      </c>
      <c r="N306" s="21"/>
      <c r="O306" s="21"/>
      <c r="Q306" s="24"/>
    </row>
    <row r="307" spans="1:17" ht="24.75" x14ac:dyDescent="0.25">
      <c r="A307" s="16">
        <v>138</v>
      </c>
      <c r="B307" s="16">
        <v>21</v>
      </c>
      <c r="C307" s="7" t="s">
        <v>79</v>
      </c>
      <c r="D307" s="8" t="s">
        <v>80</v>
      </c>
      <c r="E307" s="8" t="s">
        <v>6</v>
      </c>
      <c r="F307" s="15">
        <v>3001</v>
      </c>
      <c r="G307" s="8" t="s">
        <v>491</v>
      </c>
      <c r="H307" s="8" t="s">
        <v>81</v>
      </c>
      <c r="I307" s="9" t="s">
        <v>22</v>
      </c>
      <c r="J307" s="8"/>
      <c r="K307" s="22">
        <v>0</v>
      </c>
      <c r="L307" s="21" t="s">
        <v>1005</v>
      </c>
      <c r="M307" s="21" t="s">
        <v>496</v>
      </c>
      <c r="N307" s="21"/>
      <c r="O307" s="21"/>
      <c r="Q307" s="24"/>
    </row>
    <row r="308" spans="1:17" ht="33" x14ac:dyDescent="0.25">
      <c r="A308" s="16">
        <v>139</v>
      </c>
      <c r="B308" s="16">
        <v>22</v>
      </c>
      <c r="C308" s="7" t="s">
        <v>82</v>
      </c>
      <c r="D308" s="8" t="s">
        <v>83</v>
      </c>
      <c r="E308" s="8" t="s">
        <v>6</v>
      </c>
      <c r="F308" s="15">
        <v>3001</v>
      </c>
      <c r="G308" s="8" t="s">
        <v>491</v>
      </c>
      <c r="H308" s="8" t="s">
        <v>84</v>
      </c>
      <c r="I308" s="9" t="s">
        <v>22</v>
      </c>
      <c r="J308" s="8"/>
      <c r="K308" s="22">
        <v>10</v>
      </c>
      <c r="L308" s="21" t="s">
        <v>1006</v>
      </c>
      <c r="M308" s="21" t="s">
        <v>496</v>
      </c>
      <c r="N308" s="21"/>
      <c r="O308" s="21"/>
      <c r="Q308" s="24"/>
    </row>
    <row r="309" spans="1:17" ht="41.25" x14ac:dyDescent="0.25">
      <c r="A309" s="16">
        <v>140</v>
      </c>
      <c r="B309" s="16">
        <v>23</v>
      </c>
      <c r="C309" s="7" t="s">
        <v>85</v>
      </c>
      <c r="D309" s="8" t="s">
        <v>86</v>
      </c>
      <c r="E309" s="8" t="s">
        <v>6</v>
      </c>
      <c r="F309" s="15">
        <v>3001</v>
      </c>
      <c r="G309" s="8" t="s">
        <v>491</v>
      </c>
      <c r="H309" s="8" t="s">
        <v>84</v>
      </c>
      <c r="I309" s="9" t="s">
        <v>9</v>
      </c>
      <c r="J309" s="8"/>
      <c r="K309" s="22">
        <v>95</v>
      </c>
      <c r="L309" s="21" t="s">
        <v>738</v>
      </c>
      <c r="M309" s="21"/>
      <c r="N309" s="21"/>
      <c r="O309" s="21"/>
      <c r="Q309" s="24"/>
    </row>
    <row r="310" spans="1:17" ht="82.5" x14ac:dyDescent="0.25">
      <c r="A310" s="16">
        <v>141</v>
      </c>
      <c r="B310" s="16">
        <v>32</v>
      </c>
      <c r="C310" s="7" t="s">
        <v>113</v>
      </c>
      <c r="D310" s="8" t="s">
        <v>114</v>
      </c>
      <c r="E310" s="8" t="s">
        <v>31</v>
      </c>
      <c r="F310" s="15">
        <v>3001</v>
      </c>
      <c r="G310" s="8" t="s">
        <v>491</v>
      </c>
      <c r="H310" s="8" t="s">
        <v>115</v>
      </c>
      <c r="I310" s="9" t="s">
        <v>9</v>
      </c>
      <c r="J310" s="8"/>
      <c r="K310" s="22">
        <v>100</v>
      </c>
      <c r="L310" s="21" t="s">
        <v>1007</v>
      </c>
      <c r="M310" s="21"/>
      <c r="N310" s="21"/>
      <c r="O310" s="21"/>
      <c r="Q310" s="24"/>
    </row>
    <row r="311" spans="1:17" ht="24.75" x14ac:dyDescent="0.25">
      <c r="A311" s="16">
        <v>142</v>
      </c>
      <c r="B311" s="16">
        <v>35</v>
      </c>
      <c r="C311" s="7" t="s">
        <v>123</v>
      </c>
      <c r="D311" s="8" t="s">
        <v>124</v>
      </c>
      <c r="E311" s="8" t="s">
        <v>31</v>
      </c>
      <c r="F311" s="15">
        <v>3001</v>
      </c>
      <c r="G311" s="8" t="s">
        <v>491</v>
      </c>
      <c r="H311" s="8" t="s">
        <v>13</v>
      </c>
      <c r="I311" s="9" t="s">
        <v>28</v>
      </c>
      <c r="J311" s="8"/>
      <c r="K311" s="22">
        <v>0</v>
      </c>
      <c r="L311" s="21" t="s">
        <v>1008</v>
      </c>
      <c r="M311" s="21"/>
      <c r="N311" s="21"/>
      <c r="O311" s="21"/>
      <c r="Q311" s="24"/>
    </row>
    <row r="312" spans="1:17" ht="16.5" x14ac:dyDescent="0.25">
      <c r="A312" s="16">
        <v>143</v>
      </c>
      <c r="B312" s="16">
        <v>44</v>
      </c>
      <c r="C312" s="7" t="s">
        <v>148</v>
      </c>
      <c r="D312" s="8" t="s">
        <v>149</v>
      </c>
      <c r="E312" s="8" t="s">
        <v>31</v>
      </c>
      <c r="F312" s="15">
        <v>3001</v>
      </c>
      <c r="G312" s="8" t="s">
        <v>491</v>
      </c>
      <c r="H312" s="8" t="s">
        <v>150</v>
      </c>
      <c r="I312" s="9" t="s">
        <v>43</v>
      </c>
      <c r="J312" s="8"/>
      <c r="K312" s="22">
        <v>90</v>
      </c>
      <c r="L312" s="21" t="s">
        <v>1009</v>
      </c>
      <c r="M312" s="21"/>
      <c r="N312" s="21"/>
      <c r="O312" s="21"/>
      <c r="Q312" s="24"/>
    </row>
    <row r="313" spans="1:17" ht="33" x14ac:dyDescent="0.25">
      <c r="A313" s="16">
        <v>144</v>
      </c>
      <c r="B313" s="16">
        <v>49</v>
      </c>
      <c r="C313" s="7" t="s">
        <v>165</v>
      </c>
      <c r="D313" s="8" t="s">
        <v>166</v>
      </c>
      <c r="E313" s="8" t="s">
        <v>6</v>
      </c>
      <c r="F313" s="15">
        <v>3001</v>
      </c>
      <c r="G313" s="8" t="s">
        <v>491</v>
      </c>
      <c r="H313" s="8" t="s">
        <v>167</v>
      </c>
      <c r="I313" s="9" t="s">
        <v>103</v>
      </c>
      <c r="J313" s="8"/>
      <c r="K313" s="22">
        <v>0</v>
      </c>
      <c r="L313" s="21" t="s">
        <v>1010</v>
      </c>
      <c r="M313" s="21"/>
      <c r="N313" s="21"/>
      <c r="O313" s="21"/>
      <c r="Q313" s="24"/>
    </row>
    <row r="314" spans="1:17" ht="16.5" x14ac:dyDescent="0.25">
      <c r="A314" s="16">
        <v>145</v>
      </c>
      <c r="B314" s="16">
        <v>52</v>
      </c>
      <c r="C314" s="7" t="s">
        <v>174</v>
      </c>
      <c r="D314" s="8" t="s">
        <v>175</v>
      </c>
      <c r="E314" s="8" t="s">
        <v>6</v>
      </c>
      <c r="F314" s="15">
        <v>3001</v>
      </c>
      <c r="G314" s="8" t="s">
        <v>491</v>
      </c>
      <c r="H314" s="8" t="s">
        <v>176</v>
      </c>
      <c r="I314" s="9" t="s">
        <v>43</v>
      </c>
      <c r="J314" s="8"/>
      <c r="K314" s="22">
        <v>0</v>
      </c>
      <c r="L314" s="21" t="s">
        <v>1011</v>
      </c>
      <c r="M314" s="21"/>
      <c r="N314" s="21"/>
      <c r="O314" s="21"/>
      <c r="Q314" s="24"/>
    </row>
    <row r="315" spans="1:17" ht="41.25" x14ac:dyDescent="0.25">
      <c r="A315" s="16">
        <v>146</v>
      </c>
      <c r="B315" s="16">
        <v>53</v>
      </c>
      <c r="C315" s="7" t="s">
        <v>177</v>
      </c>
      <c r="D315" s="8" t="s">
        <v>178</v>
      </c>
      <c r="E315" s="8" t="s">
        <v>6</v>
      </c>
      <c r="F315" s="15">
        <v>3001</v>
      </c>
      <c r="G315" s="8" t="s">
        <v>491</v>
      </c>
      <c r="H315" s="8" t="s">
        <v>179</v>
      </c>
      <c r="I315" s="9" t="s">
        <v>122</v>
      </c>
      <c r="J315" s="8"/>
      <c r="K315" s="22">
        <v>0</v>
      </c>
      <c r="L315" s="21" t="s">
        <v>1012</v>
      </c>
      <c r="M315" s="21"/>
      <c r="N315" s="21"/>
      <c r="O315" s="21"/>
      <c r="Q315" s="24"/>
    </row>
    <row r="316" spans="1:17" ht="41.25" x14ac:dyDescent="0.25">
      <c r="A316" s="16">
        <v>147</v>
      </c>
      <c r="B316" s="16">
        <v>60</v>
      </c>
      <c r="C316" s="7" t="s">
        <v>200</v>
      </c>
      <c r="D316" s="8" t="s">
        <v>201</v>
      </c>
      <c r="E316" s="8" t="s">
        <v>6</v>
      </c>
      <c r="F316" s="15">
        <v>3001</v>
      </c>
      <c r="G316" s="8" t="s">
        <v>491</v>
      </c>
      <c r="H316" s="8" t="s">
        <v>199</v>
      </c>
      <c r="I316" s="9" t="s">
        <v>22</v>
      </c>
      <c r="J316" s="8"/>
      <c r="K316" s="22">
        <v>0</v>
      </c>
      <c r="L316" s="21" t="s">
        <v>1013</v>
      </c>
      <c r="M316" s="21"/>
      <c r="N316" s="21"/>
      <c r="O316" s="21"/>
      <c r="Q316" s="24"/>
    </row>
    <row r="317" spans="1:17" ht="49.5" x14ac:dyDescent="0.25">
      <c r="A317" s="16">
        <v>148</v>
      </c>
      <c r="B317" s="16">
        <v>67</v>
      </c>
      <c r="C317" s="7" t="s">
        <v>218</v>
      </c>
      <c r="D317" s="8" t="s">
        <v>219</v>
      </c>
      <c r="E317" s="8" t="s">
        <v>6</v>
      </c>
      <c r="F317" s="15">
        <v>3001</v>
      </c>
      <c r="G317" s="8" t="s">
        <v>491</v>
      </c>
      <c r="H317" s="8" t="s">
        <v>220</v>
      </c>
      <c r="I317" s="9" t="s">
        <v>9</v>
      </c>
      <c r="J317" s="8"/>
      <c r="K317" s="22">
        <v>95</v>
      </c>
      <c r="L317" s="21" t="s">
        <v>1014</v>
      </c>
      <c r="M317" s="21"/>
      <c r="N317" s="21"/>
      <c r="O317" s="21"/>
      <c r="Q317" s="24"/>
    </row>
    <row r="318" spans="1:17" ht="57.75" x14ac:dyDescent="0.25">
      <c r="A318" s="16">
        <v>149</v>
      </c>
      <c r="B318" s="16">
        <v>74</v>
      </c>
      <c r="C318" s="7" t="s">
        <v>239</v>
      </c>
      <c r="D318" s="8" t="s">
        <v>240</v>
      </c>
      <c r="E318" s="8" t="s">
        <v>6</v>
      </c>
      <c r="F318" s="15">
        <v>3001</v>
      </c>
      <c r="G318" s="8" t="s">
        <v>491</v>
      </c>
      <c r="H318" s="8" t="s">
        <v>241</v>
      </c>
      <c r="I318" s="9" t="s">
        <v>43</v>
      </c>
      <c r="J318" s="8"/>
      <c r="K318" s="22">
        <v>10</v>
      </c>
      <c r="L318" s="21" t="s">
        <v>1015</v>
      </c>
      <c r="M318" s="21"/>
      <c r="N318" s="21"/>
      <c r="O318" s="21"/>
      <c r="Q318" s="24"/>
    </row>
    <row r="319" spans="1:17" ht="33" x14ac:dyDescent="0.25">
      <c r="A319" s="16">
        <v>150</v>
      </c>
      <c r="B319" s="16">
        <v>107</v>
      </c>
      <c r="C319" s="13" t="s">
        <v>328</v>
      </c>
      <c r="D319" s="8" t="s">
        <v>329</v>
      </c>
      <c r="E319" s="8" t="s">
        <v>40</v>
      </c>
      <c r="F319" s="15">
        <v>3001</v>
      </c>
      <c r="G319" s="8" t="s">
        <v>491</v>
      </c>
      <c r="H319" s="8" t="s">
        <v>111</v>
      </c>
      <c r="I319" s="9" t="s">
        <v>9</v>
      </c>
      <c r="J319" s="8"/>
      <c r="K319" s="22">
        <v>0</v>
      </c>
      <c r="L319" s="21" t="s">
        <v>1016</v>
      </c>
      <c r="M319" s="21"/>
      <c r="N319" s="21"/>
      <c r="O319" s="21"/>
      <c r="Q319" s="24"/>
    </row>
    <row r="320" spans="1:17" ht="33" x14ac:dyDescent="0.25">
      <c r="A320" s="16">
        <v>151</v>
      </c>
      <c r="B320" s="16">
        <v>114</v>
      </c>
      <c r="C320" s="13" t="s">
        <v>348</v>
      </c>
      <c r="D320" s="8" t="s">
        <v>349</v>
      </c>
      <c r="E320" s="8" t="s">
        <v>6</v>
      </c>
      <c r="F320" s="15">
        <v>3001</v>
      </c>
      <c r="G320" s="8" t="s">
        <v>491</v>
      </c>
      <c r="H320" s="8" t="s">
        <v>350</v>
      </c>
      <c r="I320" s="9" t="s">
        <v>22</v>
      </c>
      <c r="J320" s="8"/>
      <c r="K320" s="22">
        <v>0</v>
      </c>
      <c r="L320" s="21" t="s">
        <v>1017</v>
      </c>
      <c r="M320" s="21"/>
      <c r="N320" s="21"/>
      <c r="O320" s="21"/>
      <c r="Q320" s="24"/>
    </row>
    <row r="321" spans="1:20" ht="16.5" x14ac:dyDescent="0.25">
      <c r="A321" s="16">
        <v>152</v>
      </c>
      <c r="B321" s="16">
        <v>123</v>
      </c>
      <c r="C321" s="13" t="s">
        <v>372</v>
      </c>
      <c r="D321" s="8" t="s">
        <v>373</v>
      </c>
      <c r="E321" s="8" t="s">
        <v>6</v>
      </c>
      <c r="F321" s="15">
        <v>3001</v>
      </c>
      <c r="G321" s="8" t="s">
        <v>491</v>
      </c>
      <c r="H321" s="8" t="s">
        <v>84</v>
      </c>
      <c r="I321" s="9" t="s">
        <v>9</v>
      </c>
      <c r="J321" s="8"/>
      <c r="K321" s="22">
        <v>0</v>
      </c>
      <c r="L321" s="21" t="s">
        <v>1018</v>
      </c>
      <c r="M321" s="21"/>
      <c r="N321" s="21"/>
      <c r="O321" s="21"/>
      <c r="Q321" s="24"/>
    </row>
    <row r="322" spans="1:20" ht="41.25" x14ac:dyDescent="0.25">
      <c r="A322" s="16">
        <v>153</v>
      </c>
      <c r="B322" s="16">
        <v>128</v>
      </c>
      <c r="C322" s="13" t="s">
        <v>382</v>
      </c>
      <c r="D322" s="8" t="s">
        <v>383</v>
      </c>
      <c r="E322" s="8" t="s">
        <v>6</v>
      </c>
      <c r="F322" s="15">
        <v>3001</v>
      </c>
      <c r="G322" s="8" t="s">
        <v>491</v>
      </c>
      <c r="H322" s="8" t="s">
        <v>384</v>
      </c>
      <c r="I322" s="9" t="s">
        <v>9</v>
      </c>
      <c r="J322" s="8"/>
      <c r="K322" s="22">
        <v>90</v>
      </c>
      <c r="L322" s="21" t="s">
        <v>1019</v>
      </c>
      <c r="M322" s="21"/>
      <c r="N322" s="21"/>
      <c r="O322" s="21"/>
      <c r="Q322" s="24"/>
    </row>
    <row r="323" spans="1:20" ht="24.75" x14ac:dyDescent="0.25">
      <c r="A323" s="16">
        <v>154</v>
      </c>
      <c r="B323" s="16">
        <v>95</v>
      </c>
      <c r="C323" s="7" t="s">
        <v>294</v>
      </c>
      <c r="D323" s="8" t="s">
        <v>295</v>
      </c>
      <c r="E323" s="8" t="s">
        <v>19</v>
      </c>
      <c r="F323" s="15">
        <v>3001</v>
      </c>
      <c r="G323" s="8" t="s">
        <v>494</v>
      </c>
      <c r="H323" s="8" t="s">
        <v>20</v>
      </c>
      <c r="I323" s="9" t="s">
        <v>9</v>
      </c>
      <c r="J323" s="8"/>
      <c r="K323" s="22">
        <v>0</v>
      </c>
      <c r="L323" s="21" t="s">
        <v>1020</v>
      </c>
      <c r="M323" s="21"/>
      <c r="N323" s="21"/>
      <c r="O323" s="21"/>
      <c r="Q323" s="24"/>
    </row>
    <row r="324" spans="1:20" ht="41.25" x14ac:dyDescent="0.25">
      <c r="A324" s="16">
        <v>155</v>
      </c>
      <c r="B324" s="16">
        <v>26</v>
      </c>
      <c r="C324" s="7" t="s">
        <v>93</v>
      </c>
      <c r="D324" s="8" t="s">
        <v>94</v>
      </c>
      <c r="E324" s="8" t="s">
        <v>31</v>
      </c>
      <c r="F324" s="15">
        <v>3001</v>
      </c>
      <c r="G324" s="8" t="s">
        <v>356</v>
      </c>
      <c r="H324" s="8" t="s">
        <v>95</v>
      </c>
      <c r="I324" s="9" t="s">
        <v>43</v>
      </c>
      <c r="J324" s="8" t="s">
        <v>502</v>
      </c>
      <c r="K324" s="22">
        <v>0</v>
      </c>
      <c r="L324" s="21" t="s">
        <v>797</v>
      </c>
      <c r="M324" s="21"/>
      <c r="N324" s="21"/>
      <c r="O324" s="21"/>
      <c r="Q324" s="24"/>
    </row>
    <row r="325" spans="1:20" ht="24.75" x14ac:dyDescent="0.25">
      <c r="A325" s="16">
        <v>156</v>
      </c>
      <c r="B325" s="16">
        <v>116</v>
      </c>
      <c r="C325" s="13" t="s">
        <v>354</v>
      </c>
      <c r="D325" s="8" t="s">
        <v>355</v>
      </c>
      <c r="E325" s="8" t="s">
        <v>40</v>
      </c>
      <c r="F325" s="15">
        <v>3001</v>
      </c>
      <c r="G325" s="8" t="s">
        <v>356</v>
      </c>
      <c r="H325" s="8" t="s">
        <v>353</v>
      </c>
      <c r="I325" s="9" t="s">
        <v>22</v>
      </c>
      <c r="J325" s="8" t="s">
        <v>502</v>
      </c>
      <c r="K325" s="22">
        <v>80</v>
      </c>
      <c r="L325" s="21" t="s">
        <v>798</v>
      </c>
      <c r="M325" s="21"/>
      <c r="N325" s="21"/>
      <c r="O325" s="21"/>
      <c r="Q325" s="24"/>
    </row>
    <row r="326" spans="1:20" ht="33" x14ac:dyDescent="0.25">
      <c r="A326" s="16">
        <v>157</v>
      </c>
      <c r="B326" s="16">
        <v>121</v>
      </c>
      <c r="C326" s="13" t="s">
        <v>367</v>
      </c>
      <c r="D326" s="8" t="s">
        <v>368</v>
      </c>
      <c r="E326" s="8" t="s">
        <v>40</v>
      </c>
      <c r="F326" s="15">
        <v>3001</v>
      </c>
      <c r="G326" s="8" t="s">
        <v>356</v>
      </c>
      <c r="H326" s="8" t="s">
        <v>111</v>
      </c>
      <c r="I326" s="9" t="s">
        <v>43</v>
      </c>
      <c r="J326" s="8" t="s">
        <v>502</v>
      </c>
      <c r="K326" s="22">
        <v>0</v>
      </c>
      <c r="L326" s="21" t="s">
        <v>655</v>
      </c>
      <c r="M326" s="21"/>
      <c r="N326" s="21"/>
      <c r="O326" s="21"/>
      <c r="Q326" s="24"/>
    </row>
    <row r="327" spans="1:20" ht="33" x14ac:dyDescent="0.25">
      <c r="A327" s="16">
        <v>158</v>
      </c>
      <c r="B327" s="16">
        <v>125</v>
      </c>
      <c r="C327" s="13" t="s">
        <v>377</v>
      </c>
      <c r="D327" s="8" t="s">
        <v>117</v>
      </c>
      <c r="E327" s="8" t="s">
        <v>58</v>
      </c>
      <c r="F327" s="15">
        <v>3001</v>
      </c>
      <c r="G327" s="8" t="s">
        <v>356</v>
      </c>
      <c r="H327" s="8" t="s">
        <v>119</v>
      </c>
      <c r="I327" s="9" t="s">
        <v>9</v>
      </c>
      <c r="J327" s="8" t="s">
        <v>502</v>
      </c>
      <c r="K327" s="22">
        <v>100</v>
      </c>
      <c r="L327" s="21" t="s">
        <v>522</v>
      </c>
      <c r="M327" s="21"/>
      <c r="N327" s="21"/>
      <c r="O327" s="21"/>
      <c r="Q327" s="24"/>
    </row>
    <row r="328" spans="1:20" ht="33" x14ac:dyDescent="0.25">
      <c r="A328" s="16">
        <v>159</v>
      </c>
      <c r="B328" s="16">
        <v>146</v>
      </c>
      <c r="C328" s="14" t="s">
        <v>435</v>
      </c>
      <c r="D328" s="8" t="s">
        <v>434</v>
      </c>
      <c r="E328" s="8" t="s">
        <v>58</v>
      </c>
      <c r="F328" s="15">
        <v>3001</v>
      </c>
      <c r="G328" s="8" t="s">
        <v>356</v>
      </c>
      <c r="H328" s="8" t="s">
        <v>188</v>
      </c>
      <c r="I328" s="9" t="s">
        <v>9</v>
      </c>
      <c r="J328" s="8" t="s">
        <v>502</v>
      </c>
      <c r="K328" s="22">
        <v>100</v>
      </c>
      <c r="L328" s="21" t="s">
        <v>523</v>
      </c>
      <c r="M328" s="21"/>
      <c r="N328" s="21"/>
      <c r="O328" s="21"/>
      <c r="Q328" s="24"/>
    </row>
    <row r="329" spans="1:20" ht="24.75" x14ac:dyDescent="0.25">
      <c r="A329" s="16">
        <v>160</v>
      </c>
      <c r="B329" s="16">
        <v>150</v>
      </c>
      <c r="C329" s="14" t="s">
        <v>442</v>
      </c>
      <c r="D329" s="8" t="s">
        <v>443</v>
      </c>
      <c r="E329" s="8" t="s">
        <v>58</v>
      </c>
      <c r="F329" s="15">
        <v>3001</v>
      </c>
      <c r="G329" s="8" t="s">
        <v>356</v>
      </c>
      <c r="H329" s="8" t="s">
        <v>188</v>
      </c>
      <c r="I329" s="9" t="s">
        <v>9</v>
      </c>
      <c r="J329" s="8" t="s">
        <v>502</v>
      </c>
      <c r="K329" s="22">
        <v>0</v>
      </c>
      <c r="L329" s="21" t="s">
        <v>524</v>
      </c>
      <c r="M329" s="21"/>
      <c r="N329" s="21"/>
      <c r="O329" s="21"/>
      <c r="Q329" s="24"/>
    </row>
    <row r="330" spans="1:20" ht="57.75" x14ac:dyDescent="0.25">
      <c r="A330" s="16">
        <v>161</v>
      </c>
      <c r="B330" s="16">
        <v>24</v>
      </c>
      <c r="C330" s="7" t="s">
        <v>87</v>
      </c>
      <c r="D330" s="8" t="s">
        <v>88</v>
      </c>
      <c r="E330" s="8" t="s">
        <v>40</v>
      </c>
      <c r="F330" s="15">
        <v>3001</v>
      </c>
      <c r="G330" s="8" t="s">
        <v>89</v>
      </c>
      <c r="H330" s="8" t="s">
        <v>81</v>
      </c>
      <c r="I330" s="9" t="s">
        <v>22</v>
      </c>
      <c r="J330" s="8" t="s">
        <v>502</v>
      </c>
      <c r="K330" s="22">
        <v>10</v>
      </c>
      <c r="L330" s="21" t="s">
        <v>525</v>
      </c>
      <c r="M330" s="21"/>
      <c r="N330" s="21"/>
      <c r="O330" s="21"/>
      <c r="Q330" s="24"/>
    </row>
    <row r="331" spans="1:20" ht="24.75" x14ac:dyDescent="0.25">
      <c r="A331" s="16">
        <v>162</v>
      </c>
      <c r="B331" s="16">
        <v>118</v>
      </c>
      <c r="C331" s="13" t="s">
        <v>359</v>
      </c>
      <c r="D331" s="8" t="s">
        <v>360</v>
      </c>
      <c r="E331" s="8" t="s">
        <v>40</v>
      </c>
      <c r="F331" s="15">
        <v>3001</v>
      </c>
      <c r="G331" s="8" t="s">
        <v>89</v>
      </c>
      <c r="H331" s="8" t="s">
        <v>361</v>
      </c>
      <c r="I331" s="9" t="s">
        <v>22</v>
      </c>
      <c r="J331" s="8" t="s">
        <v>502</v>
      </c>
      <c r="K331" s="22">
        <v>0</v>
      </c>
      <c r="L331" s="21" t="s">
        <v>526</v>
      </c>
      <c r="M331" s="21"/>
      <c r="N331" s="21"/>
      <c r="O331" s="21"/>
      <c r="Q331" s="24"/>
    </row>
    <row r="332" spans="1:20" x14ac:dyDescent="0.25">
      <c r="K332" s="23"/>
      <c r="Q332" s="24"/>
    </row>
    <row r="333" spans="1:20" x14ac:dyDescent="0.25">
      <c r="A333" s="33" t="s">
        <v>500</v>
      </c>
      <c r="B333" s="33"/>
      <c r="C333" s="33"/>
      <c r="D333" s="33"/>
      <c r="E333" s="32"/>
      <c r="F333" s="33"/>
      <c r="G333" s="32"/>
      <c r="H333" s="32"/>
      <c r="I333" s="33"/>
      <c r="J333" s="32"/>
      <c r="K333" s="35"/>
      <c r="L333" s="33"/>
      <c r="M333" s="33"/>
      <c r="N333" s="33"/>
      <c r="O333" s="33"/>
      <c r="P333" s="33"/>
      <c r="Q333" s="36">
        <f>SUM(K335:K364)/8</f>
        <v>141.25</v>
      </c>
      <c r="R333" s="33"/>
      <c r="T333" s="56">
        <v>20250305</v>
      </c>
    </row>
    <row r="334" spans="1:20" x14ac:dyDescent="0.25">
      <c r="K334" s="23"/>
      <c r="Q334" s="24"/>
    </row>
    <row r="335" spans="1:20" ht="24.75" x14ac:dyDescent="0.25">
      <c r="A335" s="16">
        <v>133</v>
      </c>
      <c r="B335" s="16">
        <v>5</v>
      </c>
      <c r="C335" s="7" t="s">
        <v>23</v>
      </c>
      <c r="D335" s="8" t="s">
        <v>24</v>
      </c>
      <c r="E335" s="8" t="s">
        <v>25</v>
      </c>
      <c r="F335" s="15">
        <v>3001</v>
      </c>
      <c r="G335" s="8" t="s">
        <v>491</v>
      </c>
      <c r="H335" s="8" t="s">
        <v>27</v>
      </c>
      <c r="I335" s="9" t="s">
        <v>28</v>
      </c>
      <c r="J335" s="8" t="s">
        <v>502</v>
      </c>
      <c r="K335" s="22">
        <v>0</v>
      </c>
      <c r="L335" s="21" t="s">
        <v>1000</v>
      </c>
      <c r="M335" s="21" t="s">
        <v>496</v>
      </c>
      <c r="N335" s="21"/>
      <c r="O335" s="21"/>
      <c r="Q335" s="24"/>
    </row>
    <row r="336" spans="1:20" ht="49.5" x14ac:dyDescent="0.25">
      <c r="A336" s="16">
        <v>134</v>
      </c>
      <c r="B336" s="16">
        <v>8</v>
      </c>
      <c r="C336" s="7" t="s">
        <v>35</v>
      </c>
      <c r="D336" s="8" t="s">
        <v>36</v>
      </c>
      <c r="E336" s="8" t="s">
        <v>6</v>
      </c>
      <c r="F336" s="15">
        <v>3001</v>
      </c>
      <c r="G336" s="8" t="s">
        <v>491</v>
      </c>
      <c r="H336" s="8" t="s">
        <v>37</v>
      </c>
      <c r="I336" s="9" t="s">
        <v>9</v>
      </c>
      <c r="J336" s="8" t="s">
        <v>9</v>
      </c>
      <c r="K336" s="22">
        <v>100</v>
      </c>
      <c r="L336" s="21" t="s">
        <v>1001</v>
      </c>
      <c r="M336" s="21" t="s">
        <v>496</v>
      </c>
      <c r="N336" s="21"/>
      <c r="O336" s="21"/>
      <c r="Q336" s="24"/>
    </row>
    <row r="337" spans="1:17" ht="24.75" x14ac:dyDescent="0.25">
      <c r="A337" s="16">
        <v>135</v>
      </c>
      <c r="B337" s="16">
        <v>16</v>
      </c>
      <c r="C337" s="7" t="s">
        <v>64</v>
      </c>
      <c r="D337" s="8" t="s">
        <v>65</v>
      </c>
      <c r="E337" s="8" t="s">
        <v>31</v>
      </c>
      <c r="F337" s="15">
        <v>3001</v>
      </c>
      <c r="G337" s="8" t="s">
        <v>491</v>
      </c>
      <c r="H337" s="8" t="s">
        <v>66</v>
      </c>
      <c r="I337" s="9" t="s">
        <v>9</v>
      </c>
      <c r="J337" s="8"/>
      <c r="K337" s="22">
        <v>100</v>
      </c>
      <c r="L337" s="21" t="s">
        <v>1002</v>
      </c>
      <c r="M337" s="21" t="s">
        <v>496</v>
      </c>
      <c r="N337" s="21"/>
      <c r="O337" s="21"/>
      <c r="Q337" s="24"/>
    </row>
    <row r="338" spans="1:17" ht="24.75" x14ac:dyDescent="0.25">
      <c r="A338" s="16">
        <v>136</v>
      </c>
      <c r="B338" s="16">
        <v>17</v>
      </c>
      <c r="C338" s="7" t="s">
        <v>67</v>
      </c>
      <c r="D338" s="8" t="s">
        <v>68</v>
      </c>
      <c r="E338" s="8" t="s">
        <v>31</v>
      </c>
      <c r="F338" s="15">
        <v>3001</v>
      </c>
      <c r="G338" s="8" t="s">
        <v>491</v>
      </c>
      <c r="H338" s="8" t="s">
        <v>69</v>
      </c>
      <c r="I338" s="9" t="s">
        <v>9</v>
      </c>
      <c r="J338" s="8"/>
      <c r="K338" s="22">
        <v>100</v>
      </c>
      <c r="L338" s="21" t="s">
        <v>1003</v>
      </c>
      <c r="M338" s="21" t="s">
        <v>496</v>
      </c>
      <c r="N338" s="21"/>
      <c r="O338" s="21"/>
      <c r="Q338" s="24"/>
    </row>
    <row r="339" spans="1:17" ht="49.5" x14ac:dyDescent="0.25">
      <c r="A339" s="16">
        <v>137</v>
      </c>
      <c r="B339" s="16">
        <v>19</v>
      </c>
      <c r="C339" s="7" t="s">
        <v>73</v>
      </c>
      <c r="D339" s="8" t="s">
        <v>74</v>
      </c>
      <c r="E339" s="8" t="s">
        <v>6</v>
      </c>
      <c r="F339" s="15">
        <v>3001</v>
      </c>
      <c r="G339" s="8" t="s">
        <v>491</v>
      </c>
      <c r="H339" s="8" t="s">
        <v>75</v>
      </c>
      <c r="I339" s="9" t="s">
        <v>22</v>
      </c>
      <c r="J339" s="8"/>
      <c r="K339" s="22">
        <v>50</v>
      </c>
      <c r="L339" s="21" t="s">
        <v>1004</v>
      </c>
      <c r="M339" s="21" t="s">
        <v>496</v>
      </c>
      <c r="N339" s="21"/>
      <c r="O339" s="21"/>
      <c r="Q339" s="24"/>
    </row>
    <row r="340" spans="1:17" ht="24.75" x14ac:dyDescent="0.25">
      <c r="A340" s="16">
        <v>138</v>
      </c>
      <c r="B340" s="16">
        <v>21</v>
      </c>
      <c r="C340" s="7" t="s">
        <v>79</v>
      </c>
      <c r="D340" s="8" t="s">
        <v>80</v>
      </c>
      <c r="E340" s="8" t="s">
        <v>6</v>
      </c>
      <c r="F340" s="15">
        <v>3001</v>
      </c>
      <c r="G340" s="8" t="s">
        <v>491</v>
      </c>
      <c r="H340" s="8" t="s">
        <v>81</v>
      </c>
      <c r="I340" s="9" t="s">
        <v>22</v>
      </c>
      <c r="J340" s="8"/>
      <c r="K340" s="22">
        <v>0</v>
      </c>
      <c r="L340" s="21" t="s">
        <v>1005</v>
      </c>
      <c r="M340" s="21" t="s">
        <v>496</v>
      </c>
      <c r="N340" s="21"/>
      <c r="O340" s="21"/>
      <c r="Q340" s="24"/>
    </row>
    <row r="341" spans="1:17" ht="33" x14ac:dyDescent="0.25">
      <c r="A341" s="16">
        <v>139</v>
      </c>
      <c r="B341" s="16">
        <v>22</v>
      </c>
      <c r="C341" s="7" t="s">
        <v>82</v>
      </c>
      <c r="D341" s="8" t="s">
        <v>83</v>
      </c>
      <c r="E341" s="8" t="s">
        <v>6</v>
      </c>
      <c r="F341" s="15">
        <v>3001</v>
      </c>
      <c r="G341" s="8" t="s">
        <v>491</v>
      </c>
      <c r="H341" s="8" t="s">
        <v>84</v>
      </c>
      <c r="I341" s="9" t="s">
        <v>22</v>
      </c>
      <c r="J341" s="8"/>
      <c r="K341" s="22">
        <v>10</v>
      </c>
      <c r="L341" s="21" t="s">
        <v>1006</v>
      </c>
      <c r="M341" s="21" t="s">
        <v>496</v>
      </c>
      <c r="N341" s="21"/>
      <c r="O341" s="21"/>
      <c r="Q341" s="24"/>
    </row>
    <row r="342" spans="1:17" ht="41.25" x14ac:dyDescent="0.25">
      <c r="A342" s="16">
        <v>140</v>
      </c>
      <c r="B342" s="16">
        <v>23</v>
      </c>
      <c r="C342" s="7" t="s">
        <v>85</v>
      </c>
      <c r="D342" s="8" t="s">
        <v>86</v>
      </c>
      <c r="E342" s="8" t="s">
        <v>6</v>
      </c>
      <c r="F342" s="15">
        <v>3001</v>
      </c>
      <c r="G342" s="8" t="s">
        <v>491</v>
      </c>
      <c r="H342" s="8" t="s">
        <v>84</v>
      </c>
      <c r="I342" s="9" t="s">
        <v>9</v>
      </c>
      <c r="J342" s="8"/>
      <c r="K342" s="22">
        <v>95</v>
      </c>
      <c r="L342" s="38" t="s">
        <v>738</v>
      </c>
      <c r="M342" s="21"/>
      <c r="N342" s="21"/>
      <c r="O342" s="21"/>
      <c r="Q342" s="24"/>
    </row>
    <row r="343" spans="1:17" ht="82.5" x14ac:dyDescent="0.25">
      <c r="A343" s="16">
        <v>141</v>
      </c>
      <c r="B343" s="16">
        <v>32</v>
      </c>
      <c r="C343" s="7" t="s">
        <v>113</v>
      </c>
      <c r="D343" s="8" t="s">
        <v>114</v>
      </c>
      <c r="E343" s="8" t="s">
        <v>31</v>
      </c>
      <c r="F343" s="15">
        <v>3001</v>
      </c>
      <c r="G343" s="8" t="s">
        <v>491</v>
      </c>
      <c r="H343" s="8" t="s">
        <v>115</v>
      </c>
      <c r="I343" s="9" t="s">
        <v>9</v>
      </c>
      <c r="J343" s="8"/>
      <c r="K343" s="22">
        <v>100</v>
      </c>
      <c r="L343" s="21" t="s">
        <v>1007</v>
      </c>
      <c r="M343" s="21"/>
      <c r="N343" s="21"/>
      <c r="O343" s="21"/>
      <c r="Q343" s="24"/>
    </row>
    <row r="344" spans="1:17" ht="24.75" x14ac:dyDescent="0.25">
      <c r="A344" s="16">
        <v>142</v>
      </c>
      <c r="B344" s="16">
        <v>35</v>
      </c>
      <c r="C344" s="7" t="s">
        <v>123</v>
      </c>
      <c r="D344" s="8" t="s">
        <v>124</v>
      </c>
      <c r="E344" s="8" t="s">
        <v>31</v>
      </c>
      <c r="F344" s="15">
        <v>3001</v>
      </c>
      <c r="G344" s="8" t="s">
        <v>491</v>
      </c>
      <c r="H344" s="8" t="s">
        <v>13</v>
      </c>
      <c r="I344" s="9" t="s">
        <v>28</v>
      </c>
      <c r="J344" s="8"/>
      <c r="K344" s="22">
        <v>0</v>
      </c>
      <c r="L344" s="21" t="s">
        <v>1008</v>
      </c>
      <c r="M344" s="21"/>
      <c r="N344" s="21"/>
      <c r="O344" s="21"/>
      <c r="Q344" s="24"/>
    </row>
    <row r="345" spans="1:17" ht="16.5" x14ac:dyDescent="0.25">
      <c r="A345" s="16">
        <v>143</v>
      </c>
      <c r="B345" s="16">
        <v>44</v>
      </c>
      <c r="C345" s="7" t="s">
        <v>148</v>
      </c>
      <c r="D345" s="8" t="s">
        <v>149</v>
      </c>
      <c r="E345" s="8" t="s">
        <v>31</v>
      </c>
      <c r="F345" s="15">
        <v>3001</v>
      </c>
      <c r="G345" s="8" t="s">
        <v>491</v>
      </c>
      <c r="H345" s="8" t="s">
        <v>150</v>
      </c>
      <c r="I345" s="9" t="s">
        <v>43</v>
      </c>
      <c r="J345" s="8"/>
      <c r="K345" s="22">
        <v>90</v>
      </c>
      <c r="L345" s="21" t="s">
        <v>1009</v>
      </c>
      <c r="M345" s="21"/>
      <c r="N345" s="21"/>
      <c r="O345" s="21"/>
      <c r="Q345" s="24"/>
    </row>
    <row r="346" spans="1:17" ht="33" x14ac:dyDescent="0.25">
      <c r="A346" s="16">
        <v>144</v>
      </c>
      <c r="B346" s="16">
        <v>49</v>
      </c>
      <c r="C346" s="7" t="s">
        <v>165</v>
      </c>
      <c r="D346" s="8" t="s">
        <v>166</v>
      </c>
      <c r="E346" s="8" t="s">
        <v>6</v>
      </c>
      <c r="F346" s="15">
        <v>3001</v>
      </c>
      <c r="G346" s="8" t="s">
        <v>491</v>
      </c>
      <c r="H346" s="8" t="s">
        <v>167</v>
      </c>
      <c r="I346" s="9" t="s">
        <v>103</v>
      </c>
      <c r="J346" s="8"/>
      <c r="K346" s="22">
        <v>0</v>
      </c>
      <c r="L346" s="21" t="s">
        <v>1010</v>
      </c>
      <c r="M346" s="21"/>
      <c r="N346" s="21"/>
      <c r="O346" s="21"/>
      <c r="Q346" s="24"/>
    </row>
    <row r="347" spans="1:17" ht="16.5" x14ac:dyDescent="0.25">
      <c r="A347" s="16">
        <v>145</v>
      </c>
      <c r="B347" s="16">
        <v>52</v>
      </c>
      <c r="C347" s="7" t="s">
        <v>174</v>
      </c>
      <c r="D347" s="8" t="s">
        <v>175</v>
      </c>
      <c r="E347" s="8" t="s">
        <v>6</v>
      </c>
      <c r="F347" s="15">
        <v>3001</v>
      </c>
      <c r="G347" s="8" t="s">
        <v>491</v>
      </c>
      <c r="H347" s="8" t="s">
        <v>176</v>
      </c>
      <c r="I347" s="9" t="s">
        <v>43</v>
      </c>
      <c r="J347" s="8"/>
      <c r="K347" s="22">
        <v>0</v>
      </c>
      <c r="L347" s="21" t="s">
        <v>1011</v>
      </c>
      <c r="M347" s="21"/>
      <c r="N347" s="21"/>
      <c r="O347" s="21"/>
      <c r="Q347" s="24"/>
    </row>
    <row r="348" spans="1:17" ht="41.25" x14ac:dyDescent="0.25">
      <c r="A348" s="16">
        <v>146</v>
      </c>
      <c r="B348" s="16">
        <v>53</v>
      </c>
      <c r="C348" s="7" t="s">
        <v>177</v>
      </c>
      <c r="D348" s="8" t="s">
        <v>178</v>
      </c>
      <c r="E348" s="8" t="s">
        <v>6</v>
      </c>
      <c r="F348" s="15">
        <v>3001</v>
      </c>
      <c r="G348" s="8" t="s">
        <v>491</v>
      </c>
      <c r="H348" s="8" t="s">
        <v>179</v>
      </c>
      <c r="I348" s="9" t="s">
        <v>122</v>
      </c>
      <c r="J348" s="8"/>
      <c r="K348" s="22">
        <v>0</v>
      </c>
      <c r="L348" s="21" t="s">
        <v>1012</v>
      </c>
      <c r="M348" s="21"/>
      <c r="N348" s="21"/>
      <c r="O348" s="21"/>
      <c r="Q348" s="24"/>
    </row>
    <row r="349" spans="1:17" ht="41.25" x14ac:dyDescent="0.25">
      <c r="A349" s="16">
        <v>147</v>
      </c>
      <c r="B349" s="16">
        <v>60</v>
      </c>
      <c r="C349" s="7" t="s">
        <v>200</v>
      </c>
      <c r="D349" s="8" t="s">
        <v>201</v>
      </c>
      <c r="E349" s="8" t="s">
        <v>6</v>
      </c>
      <c r="F349" s="15">
        <v>3001</v>
      </c>
      <c r="G349" s="8" t="s">
        <v>491</v>
      </c>
      <c r="H349" s="8" t="s">
        <v>199</v>
      </c>
      <c r="I349" s="9" t="s">
        <v>22</v>
      </c>
      <c r="J349" s="8"/>
      <c r="K349" s="22">
        <v>0</v>
      </c>
      <c r="L349" s="21" t="s">
        <v>1013</v>
      </c>
      <c r="M349" s="21"/>
      <c r="N349" s="21"/>
      <c r="O349" s="21"/>
      <c r="Q349" s="24"/>
    </row>
    <row r="350" spans="1:17" ht="49.5" x14ac:dyDescent="0.25">
      <c r="A350" s="16">
        <v>148</v>
      </c>
      <c r="B350" s="16">
        <v>67</v>
      </c>
      <c r="C350" s="7" t="s">
        <v>218</v>
      </c>
      <c r="D350" s="8" t="s">
        <v>219</v>
      </c>
      <c r="E350" s="8" t="s">
        <v>6</v>
      </c>
      <c r="F350" s="15">
        <v>3001</v>
      </c>
      <c r="G350" s="8" t="s">
        <v>491</v>
      </c>
      <c r="H350" s="8" t="s">
        <v>220</v>
      </c>
      <c r="I350" s="9" t="s">
        <v>9</v>
      </c>
      <c r="J350" s="8"/>
      <c r="K350" s="22">
        <v>95</v>
      </c>
      <c r="L350" s="21" t="s">
        <v>1014</v>
      </c>
      <c r="M350" s="21"/>
      <c r="N350" s="21"/>
      <c r="O350" s="21"/>
      <c r="Q350" s="24"/>
    </row>
    <row r="351" spans="1:17" ht="57.75" x14ac:dyDescent="0.25">
      <c r="A351" s="16">
        <v>149</v>
      </c>
      <c r="B351" s="16">
        <v>74</v>
      </c>
      <c r="C351" s="7" t="s">
        <v>239</v>
      </c>
      <c r="D351" s="8" t="s">
        <v>240</v>
      </c>
      <c r="E351" s="8" t="s">
        <v>6</v>
      </c>
      <c r="F351" s="15">
        <v>3001</v>
      </c>
      <c r="G351" s="8" t="s">
        <v>491</v>
      </c>
      <c r="H351" s="8" t="s">
        <v>241</v>
      </c>
      <c r="I351" s="9" t="s">
        <v>43</v>
      </c>
      <c r="J351" s="8"/>
      <c r="K351" s="22">
        <v>10</v>
      </c>
      <c r="L351" s="21" t="s">
        <v>1015</v>
      </c>
      <c r="M351" s="21"/>
      <c r="N351" s="21"/>
      <c r="O351" s="21"/>
      <c r="Q351" s="24"/>
    </row>
    <row r="352" spans="1:17" ht="33" x14ac:dyDescent="0.25">
      <c r="A352" s="16">
        <v>150</v>
      </c>
      <c r="B352" s="16">
        <v>107</v>
      </c>
      <c r="C352" s="13" t="s">
        <v>328</v>
      </c>
      <c r="D352" s="8" t="s">
        <v>329</v>
      </c>
      <c r="E352" s="8" t="s">
        <v>40</v>
      </c>
      <c r="F352" s="15">
        <v>3001</v>
      </c>
      <c r="G352" s="8" t="s">
        <v>491</v>
      </c>
      <c r="H352" s="8" t="s">
        <v>111</v>
      </c>
      <c r="I352" s="9" t="s">
        <v>9</v>
      </c>
      <c r="J352" s="8"/>
      <c r="K352" s="22">
        <v>0</v>
      </c>
      <c r="L352" s="21" t="s">
        <v>1016</v>
      </c>
      <c r="M352" s="21"/>
      <c r="N352" s="21"/>
      <c r="O352" s="21"/>
      <c r="Q352" s="24"/>
    </row>
    <row r="353" spans="1:20" ht="33" x14ac:dyDescent="0.25">
      <c r="A353" s="16">
        <v>151</v>
      </c>
      <c r="B353" s="16">
        <v>114</v>
      </c>
      <c r="C353" s="13" t="s">
        <v>348</v>
      </c>
      <c r="D353" s="8" t="s">
        <v>349</v>
      </c>
      <c r="E353" s="8" t="s">
        <v>6</v>
      </c>
      <c r="F353" s="15">
        <v>3001</v>
      </c>
      <c r="G353" s="8" t="s">
        <v>491</v>
      </c>
      <c r="H353" s="8" t="s">
        <v>350</v>
      </c>
      <c r="I353" s="9" t="s">
        <v>22</v>
      </c>
      <c r="J353" s="8"/>
      <c r="K353" s="22">
        <v>0</v>
      </c>
      <c r="L353" s="21" t="s">
        <v>1017</v>
      </c>
      <c r="M353" s="21"/>
      <c r="N353" s="21"/>
      <c r="O353" s="21"/>
      <c r="Q353" s="24"/>
    </row>
    <row r="354" spans="1:20" ht="16.5" x14ac:dyDescent="0.25">
      <c r="A354" s="16">
        <v>152</v>
      </c>
      <c r="B354" s="16">
        <v>123</v>
      </c>
      <c r="C354" s="13" t="s">
        <v>372</v>
      </c>
      <c r="D354" s="8" t="s">
        <v>373</v>
      </c>
      <c r="E354" s="8" t="s">
        <v>6</v>
      </c>
      <c r="F354" s="15">
        <v>3001</v>
      </c>
      <c r="G354" s="8" t="s">
        <v>491</v>
      </c>
      <c r="H354" s="8" t="s">
        <v>84</v>
      </c>
      <c r="I354" s="9" t="s">
        <v>9</v>
      </c>
      <c r="J354" s="8"/>
      <c r="K354" s="22">
        <v>0</v>
      </c>
      <c r="L354" s="21" t="s">
        <v>1018</v>
      </c>
      <c r="M354" s="21"/>
      <c r="N354" s="21"/>
      <c r="O354" s="21"/>
      <c r="Q354" s="24"/>
    </row>
    <row r="355" spans="1:20" ht="41.25" x14ac:dyDescent="0.25">
      <c r="A355" s="16">
        <v>153</v>
      </c>
      <c r="B355" s="16">
        <v>128</v>
      </c>
      <c r="C355" s="13" t="s">
        <v>382</v>
      </c>
      <c r="D355" s="8" t="s">
        <v>383</v>
      </c>
      <c r="E355" s="8" t="s">
        <v>6</v>
      </c>
      <c r="F355" s="15">
        <v>3001</v>
      </c>
      <c r="G355" s="8" t="s">
        <v>491</v>
      </c>
      <c r="H355" s="8" t="s">
        <v>384</v>
      </c>
      <c r="I355" s="9" t="s">
        <v>9</v>
      </c>
      <c r="J355" s="8"/>
      <c r="K355" s="22">
        <v>90</v>
      </c>
      <c r="L355" s="21" t="s">
        <v>1019</v>
      </c>
      <c r="M355" s="21"/>
      <c r="N355" s="21"/>
      <c r="O355" s="21"/>
      <c r="Q355" s="24"/>
    </row>
    <row r="356" spans="1:20" ht="24.75" x14ac:dyDescent="0.25">
      <c r="A356" s="16">
        <v>154</v>
      </c>
      <c r="B356" s="16">
        <v>95</v>
      </c>
      <c r="C356" s="7" t="s">
        <v>294</v>
      </c>
      <c r="D356" s="8" t="s">
        <v>295</v>
      </c>
      <c r="E356" s="8" t="s">
        <v>19</v>
      </c>
      <c r="F356" s="15">
        <v>3001</v>
      </c>
      <c r="G356" s="8" t="s">
        <v>494</v>
      </c>
      <c r="H356" s="8" t="s">
        <v>20</v>
      </c>
      <c r="I356" s="9" t="s">
        <v>9</v>
      </c>
      <c r="J356" s="8"/>
      <c r="K356" s="22">
        <v>0</v>
      </c>
      <c r="L356" s="21" t="s">
        <v>1020</v>
      </c>
      <c r="M356" s="21"/>
      <c r="N356" s="21"/>
      <c r="O356" s="21"/>
      <c r="Q356" s="24"/>
    </row>
    <row r="357" spans="1:20" ht="41.25" x14ac:dyDescent="0.25">
      <c r="A357" s="16">
        <v>155</v>
      </c>
      <c r="B357" s="16">
        <v>26</v>
      </c>
      <c r="C357" s="7" t="s">
        <v>93</v>
      </c>
      <c r="D357" s="8" t="s">
        <v>94</v>
      </c>
      <c r="E357" s="8" t="s">
        <v>31</v>
      </c>
      <c r="F357" s="15">
        <v>3001</v>
      </c>
      <c r="G357" s="8" t="s">
        <v>356</v>
      </c>
      <c r="H357" s="8" t="s">
        <v>95</v>
      </c>
      <c r="I357" s="9" t="s">
        <v>43</v>
      </c>
      <c r="J357" s="8" t="s">
        <v>502</v>
      </c>
      <c r="K357" s="22">
        <v>0</v>
      </c>
      <c r="L357" s="21" t="s">
        <v>797</v>
      </c>
      <c r="M357" s="21"/>
      <c r="N357" s="21"/>
      <c r="O357" s="21"/>
      <c r="Q357" s="24"/>
    </row>
    <row r="358" spans="1:20" ht="24.75" x14ac:dyDescent="0.25">
      <c r="A358" s="16">
        <v>156</v>
      </c>
      <c r="B358" s="16">
        <v>116</v>
      </c>
      <c r="C358" s="13" t="s">
        <v>354</v>
      </c>
      <c r="D358" s="8" t="s">
        <v>355</v>
      </c>
      <c r="E358" s="8" t="s">
        <v>40</v>
      </c>
      <c r="F358" s="15">
        <v>3001</v>
      </c>
      <c r="G358" s="8" t="s">
        <v>356</v>
      </c>
      <c r="H358" s="8" t="s">
        <v>353</v>
      </c>
      <c r="I358" s="9" t="s">
        <v>22</v>
      </c>
      <c r="J358" s="8" t="s">
        <v>502</v>
      </c>
      <c r="K358" s="22">
        <v>80</v>
      </c>
      <c r="L358" s="21" t="s">
        <v>798</v>
      </c>
      <c r="M358" s="21"/>
      <c r="N358" s="21"/>
      <c r="O358" s="21"/>
      <c r="Q358" s="24"/>
    </row>
    <row r="359" spans="1:20" ht="33" x14ac:dyDescent="0.25">
      <c r="A359" s="16">
        <v>157</v>
      </c>
      <c r="B359" s="16">
        <v>121</v>
      </c>
      <c r="C359" s="13" t="s">
        <v>367</v>
      </c>
      <c r="D359" s="8" t="s">
        <v>368</v>
      </c>
      <c r="E359" s="8" t="s">
        <v>40</v>
      </c>
      <c r="F359" s="15">
        <v>3001</v>
      </c>
      <c r="G359" s="8" t="s">
        <v>356</v>
      </c>
      <c r="H359" s="8" t="s">
        <v>111</v>
      </c>
      <c r="I359" s="9" t="s">
        <v>43</v>
      </c>
      <c r="J359" s="8" t="s">
        <v>502</v>
      </c>
      <c r="K359" s="22">
        <v>0</v>
      </c>
      <c r="L359" s="21" t="s">
        <v>655</v>
      </c>
      <c r="M359" s="21"/>
      <c r="N359" s="21"/>
      <c r="O359" s="21"/>
      <c r="Q359" s="24"/>
    </row>
    <row r="360" spans="1:20" ht="33" x14ac:dyDescent="0.25">
      <c r="A360" s="16">
        <v>158</v>
      </c>
      <c r="B360" s="16">
        <v>125</v>
      </c>
      <c r="C360" s="13" t="s">
        <v>377</v>
      </c>
      <c r="D360" s="8" t="s">
        <v>117</v>
      </c>
      <c r="E360" s="8" t="s">
        <v>58</v>
      </c>
      <c r="F360" s="15">
        <v>3001</v>
      </c>
      <c r="G360" s="8" t="s">
        <v>356</v>
      </c>
      <c r="H360" s="8" t="s">
        <v>119</v>
      </c>
      <c r="I360" s="9" t="s">
        <v>9</v>
      </c>
      <c r="J360" s="8" t="s">
        <v>502</v>
      </c>
      <c r="K360" s="22">
        <v>100</v>
      </c>
      <c r="L360" s="21" t="s">
        <v>522</v>
      </c>
      <c r="M360" s="21"/>
      <c r="N360" s="21"/>
      <c r="O360" s="21"/>
      <c r="Q360" s="24"/>
    </row>
    <row r="361" spans="1:20" ht="33" x14ac:dyDescent="0.25">
      <c r="A361" s="16">
        <v>159</v>
      </c>
      <c r="B361" s="16">
        <v>146</v>
      </c>
      <c r="C361" s="14" t="s">
        <v>435</v>
      </c>
      <c r="D361" s="8" t="s">
        <v>434</v>
      </c>
      <c r="E361" s="8" t="s">
        <v>58</v>
      </c>
      <c r="F361" s="15">
        <v>3001</v>
      </c>
      <c r="G361" s="8" t="s">
        <v>356</v>
      </c>
      <c r="H361" s="8" t="s">
        <v>188</v>
      </c>
      <c r="I361" s="9" t="s">
        <v>9</v>
      </c>
      <c r="J361" s="8" t="s">
        <v>502</v>
      </c>
      <c r="K361" s="22">
        <v>100</v>
      </c>
      <c r="L361" s="21" t="s">
        <v>523</v>
      </c>
      <c r="M361" s="21"/>
      <c r="N361" s="21"/>
      <c r="O361" s="21"/>
      <c r="Q361" s="24"/>
    </row>
    <row r="362" spans="1:20" ht="24.75" x14ac:dyDescent="0.25">
      <c r="A362" s="16">
        <v>160</v>
      </c>
      <c r="B362" s="16">
        <v>150</v>
      </c>
      <c r="C362" s="14" t="s">
        <v>442</v>
      </c>
      <c r="D362" s="8" t="s">
        <v>443</v>
      </c>
      <c r="E362" s="8" t="s">
        <v>58</v>
      </c>
      <c r="F362" s="15">
        <v>3001</v>
      </c>
      <c r="G362" s="8" t="s">
        <v>356</v>
      </c>
      <c r="H362" s="8" t="s">
        <v>188</v>
      </c>
      <c r="I362" s="9" t="s">
        <v>9</v>
      </c>
      <c r="J362" s="8" t="s">
        <v>502</v>
      </c>
      <c r="K362" s="22">
        <v>0</v>
      </c>
      <c r="L362" s="21" t="s">
        <v>524</v>
      </c>
      <c r="M362" s="21"/>
      <c r="N362" s="21"/>
      <c r="O362" s="21"/>
      <c r="Q362" s="24"/>
    </row>
    <row r="363" spans="1:20" ht="57.75" x14ac:dyDescent="0.25">
      <c r="A363" s="16">
        <v>161</v>
      </c>
      <c r="B363" s="16">
        <v>24</v>
      </c>
      <c r="C363" s="7" t="s">
        <v>87</v>
      </c>
      <c r="D363" s="8" t="s">
        <v>88</v>
      </c>
      <c r="E363" s="8" t="s">
        <v>40</v>
      </c>
      <c r="F363" s="15">
        <v>3001</v>
      </c>
      <c r="G363" s="8" t="s">
        <v>89</v>
      </c>
      <c r="H363" s="8" t="s">
        <v>81</v>
      </c>
      <c r="I363" s="9" t="s">
        <v>22</v>
      </c>
      <c r="J363" s="8" t="s">
        <v>502</v>
      </c>
      <c r="K363" s="22">
        <v>10</v>
      </c>
      <c r="L363" s="21" t="s">
        <v>525</v>
      </c>
      <c r="M363" s="21"/>
      <c r="N363" s="21"/>
      <c r="O363" s="21"/>
      <c r="Q363" s="24"/>
    </row>
    <row r="364" spans="1:20" ht="24.75" x14ac:dyDescent="0.25">
      <c r="A364" s="16">
        <v>162</v>
      </c>
      <c r="B364" s="16">
        <v>118</v>
      </c>
      <c r="C364" s="13" t="s">
        <v>359</v>
      </c>
      <c r="D364" s="8" t="s">
        <v>360</v>
      </c>
      <c r="E364" s="8" t="s">
        <v>40</v>
      </c>
      <c r="F364" s="15">
        <v>3001</v>
      </c>
      <c r="G364" s="8" t="s">
        <v>89</v>
      </c>
      <c r="H364" s="8" t="s">
        <v>361</v>
      </c>
      <c r="I364" s="9" t="s">
        <v>22</v>
      </c>
      <c r="J364" s="8" t="s">
        <v>502</v>
      </c>
      <c r="K364" s="22">
        <v>0</v>
      </c>
      <c r="L364" s="21" t="s">
        <v>526</v>
      </c>
      <c r="M364" s="21"/>
      <c r="N364" s="21"/>
      <c r="O364" s="21"/>
      <c r="Q364" s="24"/>
    </row>
    <row r="365" spans="1:20" x14ac:dyDescent="0.25">
      <c r="K365" s="23"/>
      <c r="Q365" s="24"/>
    </row>
    <row r="366" spans="1:20" x14ac:dyDescent="0.25">
      <c r="A366" s="33" t="s">
        <v>602</v>
      </c>
      <c r="B366" s="33"/>
      <c r="C366" s="33"/>
      <c r="D366" s="33"/>
      <c r="E366" s="32"/>
      <c r="F366" s="33"/>
      <c r="G366" s="32"/>
      <c r="H366" s="32"/>
      <c r="I366" s="33"/>
      <c r="J366" s="32"/>
      <c r="K366" s="35"/>
      <c r="L366" s="33"/>
      <c r="M366" s="33"/>
      <c r="N366" s="33"/>
      <c r="O366" s="33"/>
      <c r="P366" s="33"/>
      <c r="Q366" s="36">
        <f>SUM(K368:K397)/30</f>
        <v>30</v>
      </c>
      <c r="R366" s="33"/>
      <c r="T366" s="58">
        <v>20250527</v>
      </c>
    </row>
    <row r="367" spans="1:20" x14ac:dyDescent="0.25">
      <c r="K367" s="23"/>
      <c r="Q367" s="24"/>
    </row>
    <row r="368" spans="1:20" ht="24.75" x14ac:dyDescent="0.25">
      <c r="A368" s="16">
        <v>133</v>
      </c>
      <c r="B368" s="16">
        <v>5</v>
      </c>
      <c r="C368" s="7" t="s">
        <v>23</v>
      </c>
      <c r="D368" s="8" t="s">
        <v>24</v>
      </c>
      <c r="E368" s="8" t="s">
        <v>25</v>
      </c>
      <c r="F368" s="15">
        <v>3001</v>
      </c>
      <c r="G368" s="8" t="s">
        <v>491</v>
      </c>
      <c r="H368" s="8" t="s">
        <v>27</v>
      </c>
      <c r="I368" s="9" t="s">
        <v>28</v>
      </c>
      <c r="J368" s="8" t="s">
        <v>502</v>
      </c>
      <c r="K368" s="22"/>
      <c r="L368" s="21"/>
      <c r="M368" s="21"/>
      <c r="N368" s="21"/>
      <c r="O368" s="44"/>
      <c r="Q368" s="24"/>
    </row>
    <row r="369" spans="1:17" ht="49.5" x14ac:dyDescent="0.25">
      <c r="A369" s="16">
        <v>134</v>
      </c>
      <c r="B369" s="16">
        <v>8</v>
      </c>
      <c r="C369" s="7" t="s">
        <v>35</v>
      </c>
      <c r="D369" s="8" t="s">
        <v>36</v>
      </c>
      <c r="E369" s="8" t="s">
        <v>6</v>
      </c>
      <c r="F369" s="15">
        <v>3001</v>
      </c>
      <c r="G369" s="8" t="s">
        <v>491</v>
      </c>
      <c r="H369" s="8" t="s">
        <v>37</v>
      </c>
      <c r="I369" s="9" t="s">
        <v>9</v>
      </c>
      <c r="J369" s="8" t="s">
        <v>502</v>
      </c>
      <c r="K369" s="22"/>
      <c r="L369" s="21"/>
      <c r="M369" s="21"/>
      <c r="N369" s="21"/>
      <c r="O369" s="21"/>
      <c r="Q369" s="24"/>
    </row>
    <row r="370" spans="1:17" ht="24.75" x14ac:dyDescent="0.25">
      <c r="A370" s="16">
        <v>135</v>
      </c>
      <c r="B370" s="16">
        <v>16</v>
      </c>
      <c r="C370" s="7" t="s">
        <v>64</v>
      </c>
      <c r="D370" s="8" t="s">
        <v>65</v>
      </c>
      <c r="E370" s="8" t="s">
        <v>31</v>
      </c>
      <c r="F370" s="15">
        <v>3001</v>
      </c>
      <c r="G370" s="8" t="s">
        <v>491</v>
      </c>
      <c r="H370" s="8" t="s">
        <v>66</v>
      </c>
      <c r="I370" s="9" t="s">
        <v>9</v>
      </c>
      <c r="J370" s="8" t="s">
        <v>502</v>
      </c>
      <c r="K370" s="22">
        <v>50</v>
      </c>
      <c r="L370" s="21" t="s">
        <v>949</v>
      </c>
      <c r="M370" s="21" t="s">
        <v>496</v>
      </c>
      <c r="N370" s="21"/>
      <c r="O370" s="21" t="s">
        <v>950</v>
      </c>
      <c r="Q370" s="24"/>
    </row>
    <row r="371" spans="1:17" ht="41.25" x14ac:dyDescent="0.25">
      <c r="A371" s="16">
        <v>136</v>
      </c>
      <c r="B371" s="16">
        <v>17</v>
      </c>
      <c r="C371" s="7" t="s">
        <v>67</v>
      </c>
      <c r="D371" s="8" t="s">
        <v>68</v>
      </c>
      <c r="E371" s="8" t="s">
        <v>31</v>
      </c>
      <c r="F371" s="15">
        <v>3001</v>
      </c>
      <c r="G371" s="8" t="s">
        <v>491</v>
      </c>
      <c r="H371" s="8" t="s">
        <v>69</v>
      </c>
      <c r="I371" s="9" t="s">
        <v>9</v>
      </c>
      <c r="J371" s="8" t="s">
        <v>502</v>
      </c>
      <c r="K371" s="22">
        <v>50</v>
      </c>
      <c r="L371" s="21" t="s">
        <v>1021</v>
      </c>
      <c r="M371" s="21" t="s">
        <v>496</v>
      </c>
      <c r="N371" s="21"/>
      <c r="O371" s="21" t="s">
        <v>950</v>
      </c>
      <c r="Q371" s="24"/>
    </row>
    <row r="372" spans="1:17" ht="49.5" x14ac:dyDescent="0.25">
      <c r="A372" s="16">
        <v>137</v>
      </c>
      <c r="B372" s="16">
        <v>19</v>
      </c>
      <c r="C372" s="7" t="s">
        <v>73</v>
      </c>
      <c r="D372" s="8" t="s">
        <v>74</v>
      </c>
      <c r="E372" s="8" t="s">
        <v>6</v>
      </c>
      <c r="F372" s="15">
        <v>3001</v>
      </c>
      <c r="G372" s="8" t="s">
        <v>491</v>
      </c>
      <c r="H372" s="8" t="s">
        <v>75</v>
      </c>
      <c r="I372" s="9" t="s">
        <v>22</v>
      </c>
      <c r="J372" s="8" t="s">
        <v>502</v>
      </c>
      <c r="K372" s="22">
        <v>50</v>
      </c>
      <c r="L372" s="21" t="s">
        <v>951</v>
      </c>
      <c r="M372" s="21" t="s">
        <v>496</v>
      </c>
      <c r="N372" s="21"/>
      <c r="O372" s="21" t="s">
        <v>950</v>
      </c>
      <c r="Q372" s="24"/>
    </row>
    <row r="373" spans="1:17" ht="41.25" x14ac:dyDescent="0.25">
      <c r="A373" s="16">
        <v>138</v>
      </c>
      <c r="B373" s="16">
        <v>21</v>
      </c>
      <c r="C373" s="7" t="s">
        <v>79</v>
      </c>
      <c r="D373" s="8" t="s">
        <v>80</v>
      </c>
      <c r="E373" s="8" t="s">
        <v>6</v>
      </c>
      <c r="F373" s="15">
        <v>3001</v>
      </c>
      <c r="G373" s="8" t="s">
        <v>491</v>
      </c>
      <c r="H373" s="8" t="s">
        <v>81</v>
      </c>
      <c r="I373" s="9" t="s">
        <v>22</v>
      </c>
      <c r="J373" s="8" t="s">
        <v>502</v>
      </c>
      <c r="K373" s="22">
        <v>0</v>
      </c>
      <c r="L373" s="21" t="s">
        <v>952</v>
      </c>
      <c r="M373" s="21" t="s">
        <v>496</v>
      </c>
      <c r="N373" s="21"/>
      <c r="O373" s="21" t="s">
        <v>950</v>
      </c>
      <c r="Q373" s="24"/>
    </row>
    <row r="374" spans="1:17" ht="33" x14ac:dyDescent="0.25">
      <c r="A374" s="16">
        <v>139</v>
      </c>
      <c r="B374" s="16">
        <v>22</v>
      </c>
      <c r="C374" s="7" t="s">
        <v>82</v>
      </c>
      <c r="D374" s="8" t="s">
        <v>83</v>
      </c>
      <c r="E374" s="8" t="s">
        <v>6</v>
      </c>
      <c r="F374" s="15">
        <v>3001</v>
      </c>
      <c r="G374" s="8" t="s">
        <v>491</v>
      </c>
      <c r="H374" s="8" t="s">
        <v>84</v>
      </c>
      <c r="I374" s="9" t="s">
        <v>22</v>
      </c>
      <c r="J374" s="8" t="s">
        <v>502</v>
      </c>
      <c r="K374" s="22"/>
      <c r="L374" s="21"/>
      <c r="M374" s="21"/>
      <c r="N374" s="21"/>
      <c r="O374" s="21"/>
      <c r="Q374" s="24"/>
    </row>
    <row r="375" spans="1:17" ht="33" x14ac:dyDescent="0.25">
      <c r="A375" s="16">
        <v>140</v>
      </c>
      <c r="B375" s="16">
        <v>23</v>
      </c>
      <c r="C375" s="7" t="s">
        <v>85</v>
      </c>
      <c r="D375" s="8" t="s">
        <v>86</v>
      </c>
      <c r="E375" s="8" t="s">
        <v>6</v>
      </c>
      <c r="F375" s="15">
        <v>3001</v>
      </c>
      <c r="G375" s="8" t="s">
        <v>491</v>
      </c>
      <c r="H375" s="8" t="s">
        <v>84</v>
      </c>
      <c r="I375" s="9" t="s">
        <v>9</v>
      </c>
      <c r="J375" s="8" t="s">
        <v>502</v>
      </c>
      <c r="K375" s="22">
        <v>50</v>
      </c>
      <c r="L375" s="21" t="s">
        <v>953</v>
      </c>
      <c r="M375" s="21" t="s">
        <v>496</v>
      </c>
      <c r="N375" s="21"/>
      <c r="O375" s="21" t="s">
        <v>950</v>
      </c>
      <c r="Q375" s="24"/>
    </row>
    <row r="376" spans="1:17" ht="66" x14ac:dyDescent="0.25">
      <c r="A376" s="16">
        <v>141</v>
      </c>
      <c r="B376" s="16">
        <v>32</v>
      </c>
      <c r="C376" s="7" t="s">
        <v>113</v>
      </c>
      <c r="D376" s="8" t="s">
        <v>114</v>
      </c>
      <c r="E376" s="8" t="s">
        <v>31</v>
      </c>
      <c r="F376" s="15">
        <v>3001</v>
      </c>
      <c r="G376" s="8" t="s">
        <v>491</v>
      </c>
      <c r="H376" s="8" t="s">
        <v>115</v>
      </c>
      <c r="I376" s="9" t="s">
        <v>9</v>
      </c>
      <c r="J376" s="8" t="s">
        <v>502</v>
      </c>
      <c r="K376" s="22"/>
      <c r="L376" s="21"/>
      <c r="M376" s="21"/>
      <c r="N376" s="21"/>
      <c r="O376" s="44"/>
      <c r="Q376" s="24"/>
    </row>
    <row r="377" spans="1:17" ht="24.75" x14ac:dyDescent="0.25">
      <c r="A377" s="16">
        <v>142</v>
      </c>
      <c r="B377" s="16">
        <v>35</v>
      </c>
      <c r="C377" s="7" t="s">
        <v>123</v>
      </c>
      <c r="D377" s="8" t="s">
        <v>124</v>
      </c>
      <c r="E377" s="8" t="s">
        <v>31</v>
      </c>
      <c r="F377" s="15">
        <v>3001</v>
      </c>
      <c r="G377" s="8" t="s">
        <v>491</v>
      </c>
      <c r="H377" s="8" t="s">
        <v>13</v>
      </c>
      <c r="I377" s="9" t="s">
        <v>28</v>
      </c>
      <c r="J377" s="8"/>
      <c r="K377" s="22"/>
      <c r="L377" s="21"/>
      <c r="M377" s="21"/>
      <c r="N377" s="21"/>
      <c r="O377" s="21"/>
      <c r="Q377" s="24"/>
    </row>
    <row r="378" spans="1:17" ht="82.5" x14ac:dyDescent="0.25">
      <c r="A378" s="16">
        <v>143</v>
      </c>
      <c r="B378" s="16">
        <v>44</v>
      </c>
      <c r="C378" s="7" t="s">
        <v>148</v>
      </c>
      <c r="D378" s="8" t="s">
        <v>149</v>
      </c>
      <c r="E378" s="8" t="s">
        <v>31</v>
      </c>
      <c r="F378" s="15">
        <v>3001</v>
      </c>
      <c r="G378" s="8" t="s">
        <v>491</v>
      </c>
      <c r="H378" s="8" t="s">
        <v>150</v>
      </c>
      <c r="I378" s="9" t="s">
        <v>43</v>
      </c>
      <c r="J378" s="8" t="s">
        <v>502</v>
      </c>
      <c r="K378" s="22">
        <v>100</v>
      </c>
      <c r="L378" s="21" t="s">
        <v>954</v>
      </c>
      <c r="M378" s="21" t="s">
        <v>496</v>
      </c>
      <c r="N378" s="21"/>
      <c r="O378" s="21" t="s">
        <v>955</v>
      </c>
      <c r="Q378" s="24"/>
    </row>
    <row r="379" spans="1:17" ht="41.25" x14ac:dyDescent="0.25">
      <c r="A379" s="16">
        <v>144</v>
      </c>
      <c r="B379" s="16">
        <v>49</v>
      </c>
      <c r="C379" s="7" t="s">
        <v>165</v>
      </c>
      <c r="D379" s="8" t="s">
        <v>166</v>
      </c>
      <c r="E379" s="8" t="s">
        <v>6</v>
      </c>
      <c r="F379" s="15">
        <v>3001</v>
      </c>
      <c r="G379" s="8" t="s">
        <v>491</v>
      </c>
      <c r="H379" s="8" t="s">
        <v>167</v>
      </c>
      <c r="I379" s="9" t="s">
        <v>103</v>
      </c>
      <c r="J379" s="8" t="s">
        <v>502</v>
      </c>
      <c r="K379" s="22">
        <v>70</v>
      </c>
      <c r="L379" s="21" t="s">
        <v>956</v>
      </c>
      <c r="M379" s="21" t="s">
        <v>496</v>
      </c>
      <c r="N379" s="21"/>
      <c r="O379" s="21" t="s">
        <v>955</v>
      </c>
      <c r="Q379" s="24"/>
    </row>
    <row r="380" spans="1:17" ht="24.75" x14ac:dyDescent="0.25">
      <c r="A380" s="16">
        <v>145</v>
      </c>
      <c r="B380" s="16">
        <v>52</v>
      </c>
      <c r="C380" s="7" t="s">
        <v>174</v>
      </c>
      <c r="D380" s="8" t="s">
        <v>175</v>
      </c>
      <c r="E380" s="8" t="s">
        <v>6</v>
      </c>
      <c r="F380" s="15">
        <v>3001</v>
      </c>
      <c r="G380" s="8" t="s">
        <v>491</v>
      </c>
      <c r="H380" s="8" t="s">
        <v>176</v>
      </c>
      <c r="I380" s="9" t="s">
        <v>43</v>
      </c>
      <c r="J380" s="8" t="s">
        <v>502</v>
      </c>
      <c r="K380" s="22">
        <v>70</v>
      </c>
      <c r="L380" s="21" t="s">
        <v>957</v>
      </c>
      <c r="M380" s="21" t="s">
        <v>496</v>
      </c>
      <c r="N380" s="21"/>
      <c r="O380" s="44" t="s">
        <v>955</v>
      </c>
      <c r="Q380" s="24"/>
    </row>
    <row r="381" spans="1:17" ht="41.25" x14ac:dyDescent="0.25">
      <c r="A381" s="16">
        <v>146</v>
      </c>
      <c r="B381" s="16">
        <v>53</v>
      </c>
      <c r="C381" s="7" t="s">
        <v>177</v>
      </c>
      <c r="D381" s="8" t="s">
        <v>178</v>
      </c>
      <c r="E381" s="8" t="s">
        <v>6</v>
      </c>
      <c r="F381" s="15">
        <v>3001</v>
      </c>
      <c r="G381" s="8" t="s">
        <v>491</v>
      </c>
      <c r="H381" s="8" t="s">
        <v>179</v>
      </c>
      <c r="I381" s="9" t="s">
        <v>122</v>
      </c>
      <c r="J381" s="8" t="s">
        <v>502</v>
      </c>
      <c r="K381" s="22">
        <v>80</v>
      </c>
      <c r="L381" s="21" t="s">
        <v>958</v>
      </c>
      <c r="M381" s="21" t="s">
        <v>496</v>
      </c>
      <c r="N381" s="21"/>
      <c r="O381" s="44" t="s">
        <v>955</v>
      </c>
      <c r="Q381" s="24"/>
    </row>
    <row r="382" spans="1:17" ht="41.25" x14ac:dyDescent="0.25">
      <c r="A382" s="16">
        <v>147</v>
      </c>
      <c r="B382" s="16">
        <v>60</v>
      </c>
      <c r="C382" s="7" t="s">
        <v>200</v>
      </c>
      <c r="D382" s="8" t="s">
        <v>201</v>
      </c>
      <c r="E382" s="8" t="s">
        <v>6</v>
      </c>
      <c r="F382" s="15">
        <v>3001</v>
      </c>
      <c r="G382" s="8" t="s">
        <v>491</v>
      </c>
      <c r="H382" s="8" t="s">
        <v>199</v>
      </c>
      <c r="I382" s="9" t="s">
        <v>22</v>
      </c>
      <c r="J382" s="8" t="s">
        <v>502</v>
      </c>
      <c r="K382" s="22">
        <v>0</v>
      </c>
      <c r="L382" s="21" t="s">
        <v>959</v>
      </c>
      <c r="M382" s="21" t="s">
        <v>496</v>
      </c>
      <c r="N382" s="21"/>
      <c r="O382" s="21" t="s">
        <v>955</v>
      </c>
      <c r="Q382" s="24"/>
    </row>
    <row r="383" spans="1:17" ht="49.5" x14ac:dyDescent="0.25">
      <c r="A383" s="16">
        <v>148</v>
      </c>
      <c r="B383" s="16">
        <v>67</v>
      </c>
      <c r="C383" s="7" t="s">
        <v>218</v>
      </c>
      <c r="D383" s="8" t="s">
        <v>219</v>
      </c>
      <c r="E383" s="8" t="s">
        <v>6</v>
      </c>
      <c r="F383" s="15">
        <v>3001</v>
      </c>
      <c r="G383" s="8" t="s">
        <v>491</v>
      </c>
      <c r="H383" s="8" t="s">
        <v>220</v>
      </c>
      <c r="I383" s="9" t="s">
        <v>9</v>
      </c>
      <c r="J383" s="8" t="s">
        <v>502</v>
      </c>
      <c r="K383" s="22">
        <v>90</v>
      </c>
      <c r="L383" s="21" t="s">
        <v>960</v>
      </c>
      <c r="M383" s="21" t="s">
        <v>496</v>
      </c>
      <c r="N383" s="21"/>
      <c r="O383" s="21" t="s">
        <v>955</v>
      </c>
      <c r="Q383" s="24"/>
    </row>
    <row r="384" spans="1:17" ht="57.75" x14ac:dyDescent="0.25">
      <c r="A384" s="16">
        <v>149</v>
      </c>
      <c r="B384" s="16">
        <v>74</v>
      </c>
      <c r="C384" s="7" t="s">
        <v>239</v>
      </c>
      <c r="D384" s="8" t="s">
        <v>240</v>
      </c>
      <c r="E384" s="8" t="s">
        <v>6</v>
      </c>
      <c r="F384" s="15">
        <v>3001</v>
      </c>
      <c r="G384" s="8" t="s">
        <v>491</v>
      </c>
      <c r="H384" s="8" t="s">
        <v>241</v>
      </c>
      <c r="I384" s="9" t="s">
        <v>43</v>
      </c>
      <c r="J384" s="8" t="s">
        <v>502</v>
      </c>
      <c r="K384" s="22"/>
      <c r="L384" s="21"/>
      <c r="M384" s="21"/>
      <c r="N384" s="21"/>
      <c r="O384" s="44"/>
      <c r="Q384" s="24"/>
    </row>
    <row r="385" spans="1:20" ht="33" x14ac:dyDescent="0.25">
      <c r="A385" s="16">
        <v>150</v>
      </c>
      <c r="B385" s="16">
        <v>107</v>
      </c>
      <c r="C385" s="13" t="s">
        <v>328</v>
      </c>
      <c r="D385" s="8" t="s">
        <v>329</v>
      </c>
      <c r="E385" s="8" t="s">
        <v>40</v>
      </c>
      <c r="F385" s="15">
        <v>3001</v>
      </c>
      <c r="G385" s="8" t="s">
        <v>491</v>
      </c>
      <c r="H385" s="8" t="s">
        <v>111</v>
      </c>
      <c r="I385" s="9" t="s">
        <v>9</v>
      </c>
      <c r="J385" s="8" t="s">
        <v>502</v>
      </c>
      <c r="K385" s="22"/>
      <c r="L385" s="21"/>
      <c r="M385" s="21"/>
      <c r="N385" s="21"/>
      <c r="O385" s="44"/>
      <c r="Q385" s="24"/>
    </row>
    <row r="386" spans="1:20" ht="41.25" x14ac:dyDescent="0.25">
      <c r="A386" s="16">
        <v>151</v>
      </c>
      <c r="B386" s="16">
        <v>114</v>
      </c>
      <c r="C386" s="13" t="s">
        <v>348</v>
      </c>
      <c r="D386" s="8" t="s">
        <v>349</v>
      </c>
      <c r="E386" s="8" t="s">
        <v>6</v>
      </c>
      <c r="F386" s="15">
        <v>3001</v>
      </c>
      <c r="G386" s="8" t="s">
        <v>491</v>
      </c>
      <c r="H386" s="8" t="s">
        <v>350</v>
      </c>
      <c r="I386" s="9" t="s">
        <v>22</v>
      </c>
      <c r="J386" s="8" t="s">
        <v>502</v>
      </c>
      <c r="K386" s="22">
        <v>0</v>
      </c>
      <c r="L386" s="21" t="s">
        <v>961</v>
      </c>
      <c r="M386" s="21" t="s">
        <v>499</v>
      </c>
      <c r="N386" s="21"/>
      <c r="O386" s="21"/>
      <c r="Q386" s="24"/>
    </row>
    <row r="387" spans="1:20" ht="16.5" x14ac:dyDescent="0.25">
      <c r="A387" s="16">
        <v>152</v>
      </c>
      <c r="B387" s="16">
        <v>123</v>
      </c>
      <c r="C387" s="13" t="s">
        <v>372</v>
      </c>
      <c r="D387" s="8" t="s">
        <v>373</v>
      </c>
      <c r="E387" s="8" t="s">
        <v>6</v>
      </c>
      <c r="F387" s="15">
        <v>3001</v>
      </c>
      <c r="G387" s="8" t="s">
        <v>491</v>
      </c>
      <c r="H387" s="8" t="s">
        <v>84</v>
      </c>
      <c r="I387" s="9" t="s">
        <v>9</v>
      </c>
      <c r="J387" s="8" t="s">
        <v>502</v>
      </c>
      <c r="K387" s="22"/>
      <c r="L387" s="21"/>
      <c r="M387" s="21"/>
      <c r="N387" s="21"/>
      <c r="O387" s="21"/>
      <c r="Q387" s="24"/>
    </row>
    <row r="388" spans="1:20" ht="41.25" x14ac:dyDescent="0.25">
      <c r="A388" s="16">
        <v>153</v>
      </c>
      <c r="B388" s="16">
        <v>128</v>
      </c>
      <c r="C388" s="13" t="s">
        <v>382</v>
      </c>
      <c r="D388" s="8" t="s">
        <v>383</v>
      </c>
      <c r="E388" s="8" t="s">
        <v>6</v>
      </c>
      <c r="F388" s="15">
        <v>3001</v>
      </c>
      <c r="G388" s="8" t="s">
        <v>491</v>
      </c>
      <c r="H388" s="8" t="s">
        <v>384</v>
      </c>
      <c r="I388" s="9" t="s">
        <v>9</v>
      </c>
      <c r="J388" s="8" t="s">
        <v>502</v>
      </c>
      <c r="K388" s="22"/>
      <c r="L388" s="21"/>
      <c r="M388" s="21"/>
      <c r="N388" s="21"/>
      <c r="O388" s="21"/>
      <c r="Q388" s="24"/>
    </row>
    <row r="389" spans="1:20" ht="24.75" x14ac:dyDescent="0.25">
      <c r="A389" s="16">
        <v>154</v>
      </c>
      <c r="B389" s="16">
        <v>95</v>
      </c>
      <c r="C389" s="7" t="s">
        <v>294</v>
      </c>
      <c r="D389" s="8" t="s">
        <v>295</v>
      </c>
      <c r="E389" s="8" t="s">
        <v>19</v>
      </c>
      <c r="F389" s="15">
        <v>3001</v>
      </c>
      <c r="G389" s="8" t="s">
        <v>494</v>
      </c>
      <c r="H389" s="8" t="s">
        <v>20</v>
      </c>
      <c r="I389" s="9" t="s">
        <v>9</v>
      </c>
      <c r="J389" s="8" t="s">
        <v>502</v>
      </c>
      <c r="K389" s="22"/>
      <c r="L389" s="21"/>
      <c r="M389" s="21"/>
      <c r="N389" s="21"/>
      <c r="O389" s="44"/>
      <c r="Q389" s="24"/>
    </row>
    <row r="390" spans="1:20" ht="41.25" x14ac:dyDescent="0.25">
      <c r="A390" s="16">
        <v>155</v>
      </c>
      <c r="B390" s="16">
        <v>26</v>
      </c>
      <c r="C390" s="7" t="s">
        <v>93</v>
      </c>
      <c r="D390" s="8" t="s">
        <v>94</v>
      </c>
      <c r="E390" s="8" t="s">
        <v>31</v>
      </c>
      <c r="F390" s="15">
        <v>3001</v>
      </c>
      <c r="G390" s="8" t="s">
        <v>356</v>
      </c>
      <c r="H390" s="8" t="s">
        <v>95</v>
      </c>
      <c r="I390" s="9" t="s">
        <v>43</v>
      </c>
      <c r="J390" s="8" t="s">
        <v>502</v>
      </c>
      <c r="K390" s="22">
        <v>100</v>
      </c>
      <c r="L390" s="21" t="s">
        <v>962</v>
      </c>
      <c r="M390" s="21" t="s">
        <v>496</v>
      </c>
      <c r="N390" s="21"/>
      <c r="O390" s="44" t="s">
        <v>950</v>
      </c>
      <c r="Q390" s="24"/>
    </row>
    <row r="391" spans="1:20" ht="24.75" x14ac:dyDescent="0.25">
      <c r="A391" s="16">
        <v>156</v>
      </c>
      <c r="B391" s="16">
        <v>116</v>
      </c>
      <c r="C391" s="13" t="s">
        <v>354</v>
      </c>
      <c r="D391" s="8" t="s">
        <v>355</v>
      </c>
      <c r="E391" s="8" t="s">
        <v>40</v>
      </c>
      <c r="F391" s="15">
        <v>3001</v>
      </c>
      <c r="G391" s="8" t="s">
        <v>356</v>
      </c>
      <c r="H391" s="8" t="s">
        <v>353</v>
      </c>
      <c r="I391" s="9" t="s">
        <v>22</v>
      </c>
      <c r="J391" s="8" t="s">
        <v>502</v>
      </c>
      <c r="K391" s="22"/>
      <c r="L391" s="21"/>
      <c r="M391" s="21"/>
      <c r="N391" s="21"/>
      <c r="O391" s="44"/>
      <c r="Q391" s="24"/>
    </row>
    <row r="392" spans="1:20" ht="33" x14ac:dyDescent="0.25">
      <c r="A392" s="16">
        <v>157</v>
      </c>
      <c r="B392" s="16">
        <v>121</v>
      </c>
      <c r="C392" s="13" t="s">
        <v>367</v>
      </c>
      <c r="D392" s="8" t="s">
        <v>368</v>
      </c>
      <c r="E392" s="8" t="s">
        <v>40</v>
      </c>
      <c r="F392" s="15">
        <v>3001</v>
      </c>
      <c r="G392" s="8" t="s">
        <v>356</v>
      </c>
      <c r="H392" s="8" t="s">
        <v>111</v>
      </c>
      <c r="I392" s="9" t="s">
        <v>43</v>
      </c>
      <c r="J392" s="8" t="s">
        <v>502</v>
      </c>
      <c r="K392" s="22">
        <v>0</v>
      </c>
      <c r="L392" s="21" t="s">
        <v>963</v>
      </c>
      <c r="M392" s="21" t="s">
        <v>496</v>
      </c>
      <c r="N392" s="21"/>
      <c r="O392" s="21" t="s">
        <v>955</v>
      </c>
      <c r="Q392" s="24"/>
    </row>
    <row r="393" spans="1:20" ht="33" x14ac:dyDescent="0.25">
      <c r="A393" s="16">
        <v>158</v>
      </c>
      <c r="B393" s="16">
        <v>125</v>
      </c>
      <c r="C393" s="13" t="s">
        <v>377</v>
      </c>
      <c r="D393" s="8" t="s">
        <v>117</v>
      </c>
      <c r="E393" s="8" t="s">
        <v>58</v>
      </c>
      <c r="F393" s="15">
        <v>3001</v>
      </c>
      <c r="G393" s="8" t="s">
        <v>356</v>
      </c>
      <c r="H393" s="8" t="s">
        <v>119</v>
      </c>
      <c r="I393" s="9" t="s">
        <v>9</v>
      </c>
      <c r="J393" s="8" t="s">
        <v>502</v>
      </c>
      <c r="K393" s="22"/>
      <c r="L393" s="21"/>
      <c r="M393" s="21"/>
      <c r="N393" s="21"/>
      <c r="O393" s="21"/>
      <c r="Q393" s="24"/>
    </row>
    <row r="394" spans="1:20" ht="33" x14ac:dyDescent="0.25">
      <c r="A394" s="16">
        <v>159</v>
      </c>
      <c r="B394" s="16">
        <v>146</v>
      </c>
      <c r="C394" s="14" t="s">
        <v>435</v>
      </c>
      <c r="D394" s="8" t="s">
        <v>434</v>
      </c>
      <c r="E394" s="8" t="s">
        <v>58</v>
      </c>
      <c r="F394" s="15">
        <v>3001</v>
      </c>
      <c r="G394" s="8" t="s">
        <v>356</v>
      </c>
      <c r="H394" s="8" t="s">
        <v>188</v>
      </c>
      <c r="I394" s="9" t="s">
        <v>9</v>
      </c>
      <c r="J394" s="8" t="s">
        <v>502</v>
      </c>
      <c r="K394" s="22"/>
      <c r="L394" s="21"/>
      <c r="M394" s="21"/>
      <c r="N394" s="21"/>
      <c r="O394" s="44"/>
      <c r="Q394" s="24"/>
    </row>
    <row r="395" spans="1:20" ht="24.75" x14ac:dyDescent="0.25">
      <c r="A395" s="16">
        <v>160</v>
      </c>
      <c r="B395" s="16">
        <v>150</v>
      </c>
      <c r="C395" s="14" t="s">
        <v>442</v>
      </c>
      <c r="D395" s="8" t="s">
        <v>443</v>
      </c>
      <c r="E395" s="8" t="s">
        <v>58</v>
      </c>
      <c r="F395" s="15">
        <v>3001</v>
      </c>
      <c r="G395" s="8" t="s">
        <v>356</v>
      </c>
      <c r="H395" s="8" t="s">
        <v>188</v>
      </c>
      <c r="I395" s="9" t="s">
        <v>9</v>
      </c>
      <c r="J395" s="8" t="s">
        <v>502</v>
      </c>
      <c r="K395" s="22"/>
      <c r="L395" s="21"/>
      <c r="M395" s="21"/>
      <c r="N395" s="21"/>
      <c r="O395" s="21"/>
      <c r="Q395" s="24"/>
    </row>
    <row r="396" spans="1:20" ht="24.75" x14ac:dyDescent="0.25">
      <c r="A396" s="16">
        <v>161</v>
      </c>
      <c r="B396" s="16">
        <v>24</v>
      </c>
      <c r="C396" s="7" t="s">
        <v>87</v>
      </c>
      <c r="D396" s="8" t="s">
        <v>88</v>
      </c>
      <c r="E396" s="8" t="s">
        <v>40</v>
      </c>
      <c r="F396" s="15">
        <v>3001</v>
      </c>
      <c r="G396" s="8" t="s">
        <v>89</v>
      </c>
      <c r="H396" s="8" t="s">
        <v>81</v>
      </c>
      <c r="I396" s="9" t="s">
        <v>22</v>
      </c>
      <c r="J396" s="8" t="s">
        <v>502</v>
      </c>
      <c r="K396" s="22">
        <v>90</v>
      </c>
      <c r="L396" s="21" t="s">
        <v>964</v>
      </c>
      <c r="M396" s="21" t="s">
        <v>496</v>
      </c>
      <c r="N396" s="21"/>
      <c r="O396" s="21" t="s">
        <v>955</v>
      </c>
      <c r="Q396" s="24"/>
    </row>
    <row r="397" spans="1:20" ht="33" x14ac:dyDescent="0.25">
      <c r="A397" s="16">
        <v>162</v>
      </c>
      <c r="B397" s="16">
        <v>118</v>
      </c>
      <c r="C397" s="13" t="s">
        <v>359</v>
      </c>
      <c r="D397" s="8" t="s">
        <v>360</v>
      </c>
      <c r="E397" s="8" t="s">
        <v>40</v>
      </c>
      <c r="F397" s="15">
        <v>3001</v>
      </c>
      <c r="G397" s="8" t="s">
        <v>89</v>
      </c>
      <c r="H397" s="8" t="s">
        <v>361</v>
      </c>
      <c r="I397" s="9" t="s">
        <v>22</v>
      </c>
      <c r="J397" s="8" t="s">
        <v>502</v>
      </c>
      <c r="K397" s="22">
        <v>100</v>
      </c>
      <c r="L397" s="21" t="s">
        <v>965</v>
      </c>
      <c r="M397" s="21" t="s">
        <v>496</v>
      </c>
      <c r="N397" s="21"/>
      <c r="O397" s="21" t="s">
        <v>955</v>
      </c>
      <c r="Q397" s="24"/>
    </row>
    <row r="398" spans="1:20" x14ac:dyDescent="0.25">
      <c r="K398" s="23"/>
      <c r="Q398" s="24"/>
    </row>
    <row r="399" spans="1:20" x14ac:dyDescent="0.25">
      <c r="A399" s="33" t="s">
        <v>603</v>
      </c>
      <c r="B399" s="33"/>
      <c r="C399" s="33"/>
      <c r="D399" s="32"/>
      <c r="E399" s="32"/>
      <c r="F399" s="33"/>
      <c r="G399" s="32"/>
      <c r="H399" s="32"/>
      <c r="I399" s="33"/>
      <c r="J399" s="32"/>
      <c r="K399" s="35"/>
      <c r="L399" s="33"/>
      <c r="M399" s="33"/>
      <c r="N399" s="33"/>
      <c r="O399" s="33"/>
      <c r="P399" s="33"/>
      <c r="Q399" s="36">
        <f>SUM(K401:K430)/8</f>
        <v>61.25</v>
      </c>
      <c r="R399" s="33"/>
      <c r="T399" s="55">
        <v>20241002</v>
      </c>
    </row>
    <row r="400" spans="1:20" x14ac:dyDescent="0.25">
      <c r="D400" s="3"/>
      <c r="K400" s="23"/>
      <c r="Q400" s="24"/>
    </row>
    <row r="401" spans="1:17" ht="24.75" x14ac:dyDescent="0.25">
      <c r="A401" s="16">
        <v>133</v>
      </c>
      <c r="B401" s="16">
        <v>5</v>
      </c>
      <c r="C401" s="7" t="s">
        <v>23</v>
      </c>
      <c r="D401" s="8" t="s">
        <v>24</v>
      </c>
      <c r="E401" s="8" t="s">
        <v>25</v>
      </c>
      <c r="F401" s="15">
        <v>3001</v>
      </c>
      <c r="G401" s="8" t="s">
        <v>491</v>
      </c>
      <c r="H401" s="8" t="s">
        <v>27</v>
      </c>
      <c r="I401" s="9" t="s">
        <v>28</v>
      </c>
      <c r="J401" s="8"/>
      <c r="K401" s="22"/>
      <c r="L401" s="21"/>
      <c r="M401" s="21"/>
      <c r="N401" s="21"/>
      <c r="O401" s="21"/>
      <c r="Q401" s="24"/>
    </row>
    <row r="402" spans="1:17" ht="49.5" x14ac:dyDescent="0.25">
      <c r="A402" s="16">
        <v>134</v>
      </c>
      <c r="B402" s="16">
        <v>8</v>
      </c>
      <c r="C402" s="7" t="s">
        <v>35</v>
      </c>
      <c r="D402" s="8" t="s">
        <v>36</v>
      </c>
      <c r="E402" s="8" t="s">
        <v>6</v>
      </c>
      <c r="F402" s="15">
        <v>3001</v>
      </c>
      <c r="G402" s="8" t="s">
        <v>491</v>
      </c>
      <c r="H402" s="8" t="s">
        <v>37</v>
      </c>
      <c r="I402" s="9" t="s">
        <v>9</v>
      </c>
      <c r="J402" s="8"/>
      <c r="K402" s="22"/>
      <c r="L402" s="21"/>
      <c r="M402" s="21"/>
      <c r="N402" s="21"/>
      <c r="O402" s="21"/>
      <c r="Q402" s="24"/>
    </row>
    <row r="403" spans="1:17" ht="24.75" x14ac:dyDescent="0.25">
      <c r="A403" s="16">
        <v>135</v>
      </c>
      <c r="B403" s="16">
        <v>16</v>
      </c>
      <c r="C403" s="7" t="s">
        <v>64</v>
      </c>
      <c r="D403" s="8" t="s">
        <v>65</v>
      </c>
      <c r="E403" s="8" t="s">
        <v>31</v>
      </c>
      <c r="F403" s="15">
        <v>3001</v>
      </c>
      <c r="G403" s="8" t="s">
        <v>491</v>
      </c>
      <c r="H403" s="8" t="s">
        <v>66</v>
      </c>
      <c r="I403" s="9" t="s">
        <v>9</v>
      </c>
      <c r="J403" s="8"/>
      <c r="K403" s="22"/>
      <c r="L403" s="21"/>
      <c r="M403" s="21"/>
      <c r="N403" s="21"/>
      <c r="O403" s="21"/>
      <c r="Q403" s="24"/>
    </row>
    <row r="404" spans="1:17" ht="24.75" x14ac:dyDescent="0.25">
      <c r="A404" s="16">
        <v>136</v>
      </c>
      <c r="B404" s="16">
        <v>17</v>
      </c>
      <c r="C404" s="7" t="s">
        <v>67</v>
      </c>
      <c r="D404" s="8" t="s">
        <v>68</v>
      </c>
      <c r="E404" s="8" t="s">
        <v>31</v>
      </c>
      <c r="F404" s="15">
        <v>3001</v>
      </c>
      <c r="G404" s="8" t="s">
        <v>491</v>
      </c>
      <c r="H404" s="8" t="s">
        <v>69</v>
      </c>
      <c r="I404" s="9" t="s">
        <v>9</v>
      </c>
      <c r="J404" s="8"/>
      <c r="K404" s="22"/>
      <c r="L404" s="21"/>
      <c r="M404" s="21"/>
      <c r="N404" s="21"/>
      <c r="O404" s="21"/>
      <c r="Q404" s="24"/>
    </row>
    <row r="405" spans="1:17" ht="49.5" x14ac:dyDescent="0.25">
      <c r="A405" s="16">
        <v>137</v>
      </c>
      <c r="B405" s="16">
        <v>19</v>
      </c>
      <c r="C405" s="7" t="s">
        <v>73</v>
      </c>
      <c r="D405" s="8" t="s">
        <v>74</v>
      </c>
      <c r="E405" s="8" t="s">
        <v>6</v>
      </c>
      <c r="F405" s="15">
        <v>3001</v>
      </c>
      <c r="G405" s="8" t="s">
        <v>491</v>
      </c>
      <c r="H405" s="8" t="s">
        <v>75</v>
      </c>
      <c r="I405" s="9" t="s">
        <v>22</v>
      </c>
      <c r="J405" s="8"/>
      <c r="K405" s="22"/>
      <c r="L405" s="21"/>
      <c r="M405" s="21"/>
      <c r="N405" s="21"/>
      <c r="O405" s="21"/>
      <c r="Q405" s="24"/>
    </row>
    <row r="406" spans="1:17" ht="24.75" x14ac:dyDescent="0.25">
      <c r="A406" s="16">
        <v>138</v>
      </c>
      <c r="B406" s="16">
        <v>21</v>
      </c>
      <c r="C406" s="7" t="s">
        <v>79</v>
      </c>
      <c r="D406" s="8" t="s">
        <v>80</v>
      </c>
      <c r="E406" s="8" t="s">
        <v>6</v>
      </c>
      <c r="F406" s="15">
        <v>3001</v>
      </c>
      <c r="G406" s="8" t="s">
        <v>491</v>
      </c>
      <c r="H406" s="8" t="s">
        <v>81</v>
      </c>
      <c r="I406" s="9" t="s">
        <v>22</v>
      </c>
      <c r="J406" s="8"/>
      <c r="K406" s="22"/>
      <c r="L406" s="21"/>
      <c r="M406" s="21"/>
      <c r="N406" s="21"/>
      <c r="O406" s="21"/>
      <c r="Q406" s="24"/>
    </row>
    <row r="407" spans="1:17" ht="33" x14ac:dyDescent="0.25">
      <c r="A407" s="16">
        <v>139</v>
      </c>
      <c r="B407" s="16">
        <v>22</v>
      </c>
      <c r="C407" s="7" t="s">
        <v>82</v>
      </c>
      <c r="D407" s="8" t="s">
        <v>83</v>
      </c>
      <c r="E407" s="8" t="s">
        <v>6</v>
      </c>
      <c r="F407" s="15">
        <v>3001</v>
      </c>
      <c r="G407" s="8" t="s">
        <v>491</v>
      </c>
      <c r="H407" s="8" t="s">
        <v>84</v>
      </c>
      <c r="I407" s="9" t="s">
        <v>22</v>
      </c>
      <c r="J407" s="8"/>
      <c r="K407" s="22"/>
      <c r="L407" s="21"/>
      <c r="M407" s="21"/>
      <c r="N407" s="21"/>
      <c r="O407" s="21"/>
      <c r="Q407" s="24"/>
    </row>
    <row r="408" spans="1:17" ht="33" x14ac:dyDescent="0.25">
      <c r="A408" s="16">
        <v>140</v>
      </c>
      <c r="B408" s="16">
        <v>23</v>
      </c>
      <c r="C408" s="7" t="s">
        <v>85</v>
      </c>
      <c r="D408" s="8" t="s">
        <v>86</v>
      </c>
      <c r="E408" s="8" t="s">
        <v>6</v>
      </c>
      <c r="F408" s="15">
        <v>3001</v>
      </c>
      <c r="G408" s="8" t="s">
        <v>491</v>
      </c>
      <c r="H408" s="8" t="s">
        <v>84</v>
      </c>
      <c r="I408" s="9" t="s">
        <v>9</v>
      </c>
      <c r="J408" s="8"/>
      <c r="K408" s="22"/>
      <c r="L408" s="21"/>
      <c r="M408" s="21"/>
      <c r="N408" s="21"/>
      <c r="O408" s="21"/>
      <c r="Q408" s="24"/>
    </row>
    <row r="409" spans="1:17" ht="66" x14ac:dyDescent="0.25">
      <c r="A409" s="16">
        <v>141</v>
      </c>
      <c r="B409" s="16">
        <v>32</v>
      </c>
      <c r="C409" s="7" t="s">
        <v>113</v>
      </c>
      <c r="D409" s="8" t="s">
        <v>114</v>
      </c>
      <c r="E409" s="8" t="s">
        <v>31</v>
      </c>
      <c r="F409" s="15">
        <v>3001</v>
      </c>
      <c r="G409" s="8" t="s">
        <v>491</v>
      </c>
      <c r="H409" s="8" t="s">
        <v>115</v>
      </c>
      <c r="I409" s="9" t="s">
        <v>9</v>
      </c>
      <c r="J409" s="8"/>
      <c r="K409" s="22"/>
      <c r="L409" s="21"/>
      <c r="M409" s="21"/>
      <c r="N409" s="21"/>
      <c r="O409" s="21"/>
      <c r="Q409" s="24"/>
    </row>
    <row r="410" spans="1:17" ht="24.75" x14ac:dyDescent="0.25">
      <c r="A410" s="16">
        <v>142</v>
      </c>
      <c r="B410" s="16">
        <v>35</v>
      </c>
      <c r="C410" s="7" t="s">
        <v>123</v>
      </c>
      <c r="D410" s="8" t="s">
        <v>124</v>
      </c>
      <c r="E410" s="8" t="s">
        <v>31</v>
      </c>
      <c r="F410" s="15">
        <v>3001</v>
      </c>
      <c r="G410" s="8" t="s">
        <v>491</v>
      </c>
      <c r="H410" s="8" t="s">
        <v>13</v>
      </c>
      <c r="I410" s="9" t="s">
        <v>28</v>
      </c>
      <c r="J410" s="8"/>
      <c r="K410" s="22"/>
      <c r="L410" s="21"/>
      <c r="M410" s="21"/>
      <c r="N410" s="21"/>
      <c r="O410" s="21"/>
      <c r="Q410" s="24"/>
    </row>
    <row r="411" spans="1:17" ht="16.5" x14ac:dyDescent="0.25">
      <c r="A411" s="16">
        <v>143</v>
      </c>
      <c r="B411" s="16">
        <v>44</v>
      </c>
      <c r="C411" s="7" t="s">
        <v>148</v>
      </c>
      <c r="D411" s="8" t="s">
        <v>149</v>
      </c>
      <c r="E411" s="8" t="s">
        <v>31</v>
      </c>
      <c r="F411" s="15">
        <v>3001</v>
      </c>
      <c r="G411" s="8" t="s">
        <v>491</v>
      </c>
      <c r="H411" s="8" t="s">
        <v>150</v>
      </c>
      <c r="I411" s="9" t="s">
        <v>43</v>
      </c>
      <c r="J411" s="8"/>
      <c r="K411" s="22"/>
      <c r="L411" s="21"/>
      <c r="M411" s="21"/>
      <c r="N411" s="21"/>
      <c r="O411" s="21"/>
      <c r="Q411" s="24"/>
    </row>
    <row r="412" spans="1:17" ht="33" x14ac:dyDescent="0.25">
      <c r="A412" s="16">
        <v>144</v>
      </c>
      <c r="B412" s="16">
        <v>49</v>
      </c>
      <c r="C412" s="7" t="s">
        <v>165</v>
      </c>
      <c r="D412" s="8" t="s">
        <v>166</v>
      </c>
      <c r="E412" s="8" t="s">
        <v>6</v>
      </c>
      <c r="F412" s="15">
        <v>3001</v>
      </c>
      <c r="G412" s="8" t="s">
        <v>491</v>
      </c>
      <c r="H412" s="8" t="s">
        <v>167</v>
      </c>
      <c r="I412" s="9" t="s">
        <v>103</v>
      </c>
      <c r="J412" s="8"/>
      <c r="K412" s="22"/>
      <c r="L412" s="21"/>
      <c r="M412" s="21"/>
      <c r="N412" s="21"/>
      <c r="O412" s="21"/>
      <c r="Q412" s="24"/>
    </row>
    <row r="413" spans="1:17" ht="16.5" x14ac:dyDescent="0.25">
      <c r="A413" s="16">
        <v>145</v>
      </c>
      <c r="B413" s="16">
        <v>52</v>
      </c>
      <c r="C413" s="7" t="s">
        <v>174</v>
      </c>
      <c r="D413" s="8" t="s">
        <v>175</v>
      </c>
      <c r="E413" s="8" t="s">
        <v>6</v>
      </c>
      <c r="F413" s="15">
        <v>3001</v>
      </c>
      <c r="G413" s="8" t="s">
        <v>491</v>
      </c>
      <c r="H413" s="8" t="s">
        <v>176</v>
      </c>
      <c r="I413" s="9" t="s">
        <v>43</v>
      </c>
      <c r="J413" s="8"/>
      <c r="K413" s="22"/>
      <c r="L413" s="21"/>
      <c r="M413" s="21"/>
      <c r="N413" s="21"/>
      <c r="O413" s="21"/>
      <c r="Q413" s="24"/>
    </row>
    <row r="414" spans="1:17" ht="41.25" x14ac:dyDescent="0.25">
      <c r="A414" s="16">
        <v>146</v>
      </c>
      <c r="B414" s="16">
        <v>53</v>
      </c>
      <c r="C414" s="7" t="s">
        <v>177</v>
      </c>
      <c r="D414" s="8" t="s">
        <v>178</v>
      </c>
      <c r="E414" s="8" t="s">
        <v>6</v>
      </c>
      <c r="F414" s="15">
        <v>3001</v>
      </c>
      <c r="G414" s="8" t="s">
        <v>491</v>
      </c>
      <c r="H414" s="8" t="s">
        <v>179</v>
      </c>
      <c r="I414" s="9" t="s">
        <v>122</v>
      </c>
      <c r="J414" s="8"/>
      <c r="K414" s="22"/>
      <c r="L414" s="21"/>
      <c r="M414" s="21"/>
      <c r="N414" s="21"/>
      <c r="O414" s="21"/>
      <c r="Q414" s="24"/>
    </row>
    <row r="415" spans="1:17" ht="41.25" x14ac:dyDescent="0.25">
      <c r="A415" s="16">
        <v>147</v>
      </c>
      <c r="B415" s="16">
        <v>60</v>
      </c>
      <c r="C415" s="7" t="s">
        <v>200</v>
      </c>
      <c r="D415" s="8" t="s">
        <v>201</v>
      </c>
      <c r="E415" s="8" t="s">
        <v>6</v>
      </c>
      <c r="F415" s="15">
        <v>3001</v>
      </c>
      <c r="G415" s="8" t="s">
        <v>491</v>
      </c>
      <c r="H415" s="8" t="s">
        <v>199</v>
      </c>
      <c r="I415" s="9" t="s">
        <v>22</v>
      </c>
      <c r="J415" s="8"/>
      <c r="K415" s="22"/>
      <c r="L415" s="21"/>
      <c r="M415" s="21"/>
      <c r="N415" s="21"/>
      <c r="O415" s="21"/>
      <c r="Q415" s="24"/>
    </row>
    <row r="416" spans="1:17" ht="49.5" x14ac:dyDescent="0.25">
      <c r="A416" s="16">
        <v>148</v>
      </c>
      <c r="B416" s="16">
        <v>67</v>
      </c>
      <c r="C416" s="7" t="s">
        <v>218</v>
      </c>
      <c r="D416" s="8" t="s">
        <v>219</v>
      </c>
      <c r="E416" s="8" t="s">
        <v>6</v>
      </c>
      <c r="F416" s="15">
        <v>3001</v>
      </c>
      <c r="G416" s="8" t="s">
        <v>491</v>
      </c>
      <c r="H416" s="8" t="s">
        <v>220</v>
      </c>
      <c r="I416" s="9" t="s">
        <v>9</v>
      </c>
      <c r="J416" s="8"/>
      <c r="K416" s="22"/>
      <c r="L416" s="21"/>
      <c r="M416" s="21"/>
      <c r="N416" s="21"/>
      <c r="O416" s="21"/>
      <c r="Q416" s="24"/>
    </row>
    <row r="417" spans="1:20" ht="57.75" x14ac:dyDescent="0.25">
      <c r="A417" s="16">
        <v>149</v>
      </c>
      <c r="B417" s="16">
        <v>74</v>
      </c>
      <c r="C417" s="7" t="s">
        <v>239</v>
      </c>
      <c r="D417" s="8" t="s">
        <v>240</v>
      </c>
      <c r="E417" s="8" t="s">
        <v>6</v>
      </c>
      <c r="F417" s="15">
        <v>3001</v>
      </c>
      <c r="G417" s="8" t="s">
        <v>491</v>
      </c>
      <c r="H417" s="8" t="s">
        <v>241</v>
      </c>
      <c r="I417" s="9" t="s">
        <v>43</v>
      </c>
      <c r="J417" s="8"/>
      <c r="K417" s="22"/>
      <c r="L417" s="21"/>
      <c r="M417" s="21"/>
      <c r="N417" s="21"/>
      <c r="O417" s="21"/>
      <c r="Q417" s="24"/>
    </row>
    <row r="418" spans="1:20" ht="33" x14ac:dyDescent="0.25">
      <c r="A418" s="16">
        <v>150</v>
      </c>
      <c r="B418" s="16">
        <v>107</v>
      </c>
      <c r="C418" s="13" t="s">
        <v>328</v>
      </c>
      <c r="D418" s="8" t="s">
        <v>329</v>
      </c>
      <c r="E418" s="8" t="s">
        <v>40</v>
      </c>
      <c r="F418" s="15">
        <v>3001</v>
      </c>
      <c r="G418" s="8" t="s">
        <v>491</v>
      </c>
      <c r="H418" s="8" t="s">
        <v>111</v>
      </c>
      <c r="I418" s="9" t="s">
        <v>9</v>
      </c>
      <c r="J418" s="8"/>
      <c r="K418" s="22"/>
      <c r="L418" s="21"/>
      <c r="M418" s="21"/>
      <c r="N418" s="21"/>
      <c r="O418" s="21"/>
      <c r="Q418" s="24"/>
    </row>
    <row r="419" spans="1:20" ht="33" x14ac:dyDescent="0.25">
      <c r="A419" s="16">
        <v>151</v>
      </c>
      <c r="B419" s="16">
        <v>114</v>
      </c>
      <c r="C419" s="13" t="s">
        <v>348</v>
      </c>
      <c r="D419" s="8" t="s">
        <v>349</v>
      </c>
      <c r="E419" s="8" t="s">
        <v>6</v>
      </c>
      <c r="F419" s="15">
        <v>3001</v>
      </c>
      <c r="G419" s="8" t="s">
        <v>491</v>
      </c>
      <c r="H419" s="8" t="s">
        <v>350</v>
      </c>
      <c r="I419" s="9" t="s">
        <v>22</v>
      </c>
      <c r="J419" s="8"/>
      <c r="K419" s="22"/>
      <c r="L419" s="21"/>
      <c r="M419" s="21"/>
      <c r="N419" s="21"/>
      <c r="O419" s="21"/>
      <c r="Q419" s="24"/>
    </row>
    <row r="420" spans="1:20" ht="16.5" x14ac:dyDescent="0.25">
      <c r="A420" s="16">
        <v>152</v>
      </c>
      <c r="B420" s="16">
        <v>123</v>
      </c>
      <c r="C420" s="13" t="s">
        <v>372</v>
      </c>
      <c r="D420" s="8" t="s">
        <v>373</v>
      </c>
      <c r="E420" s="8" t="s">
        <v>6</v>
      </c>
      <c r="F420" s="15">
        <v>3001</v>
      </c>
      <c r="G420" s="8" t="s">
        <v>491</v>
      </c>
      <c r="H420" s="8" t="s">
        <v>84</v>
      </c>
      <c r="I420" s="9" t="s">
        <v>9</v>
      </c>
      <c r="J420" s="8"/>
      <c r="K420" s="22"/>
      <c r="L420" s="21"/>
      <c r="M420" s="21"/>
      <c r="N420" s="21"/>
      <c r="O420" s="21"/>
      <c r="Q420" s="24"/>
    </row>
    <row r="421" spans="1:20" ht="41.25" x14ac:dyDescent="0.25">
      <c r="A421" s="16">
        <v>153</v>
      </c>
      <c r="B421" s="16">
        <v>128</v>
      </c>
      <c r="C421" s="13" t="s">
        <v>382</v>
      </c>
      <c r="D421" s="8" t="s">
        <v>383</v>
      </c>
      <c r="E421" s="8" t="s">
        <v>6</v>
      </c>
      <c r="F421" s="15">
        <v>3001</v>
      </c>
      <c r="G421" s="8" t="s">
        <v>491</v>
      </c>
      <c r="H421" s="8" t="s">
        <v>384</v>
      </c>
      <c r="I421" s="9" t="s">
        <v>9</v>
      </c>
      <c r="J421" s="8"/>
      <c r="K421" s="22"/>
      <c r="L421" s="21"/>
      <c r="M421" s="21"/>
      <c r="N421" s="21"/>
      <c r="O421" s="21"/>
      <c r="Q421" s="24"/>
    </row>
    <row r="422" spans="1:20" ht="24.75" x14ac:dyDescent="0.25">
      <c r="A422" s="16">
        <v>154</v>
      </c>
      <c r="B422" s="16">
        <v>95</v>
      </c>
      <c r="C422" s="7" t="s">
        <v>294</v>
      </c>
      <c r="D422" s="8" t="s">
        <v>295</v>
      </c>
      <c r="E422" s="8" t="s">
        <v>19</v>
      </c>
      <c r="F422" s="15">
        <v>3001</v>
      </c>
      <c r="G422" s="8" t="s">
        <v>494</v>
      </c>
      <c r="H422" s="8" t="s">
        <v>20</v>
      </c>
      <c r="I422" s="9" t="s">
        <v>9</v>
      </c>
      <c r="J422" s="8"/>
      <c r="K422" s="22"/>
      <c r="L422" s="21"/>
      <c r="M422" s="21"/>
      <c r="N422" s="21"/>
      <c r="O422" s="21"/>
      <c r="Q422" s="24"/>
    </row>
    <row r="423" spans="1:20" ht="41.25" x14ac:dyDescent="0.25">
      <c r="A423" s="16">
        <v>155</v>
      </c>
      <c r="B423" s="16">
        <v>26</v>
      </c>
      <c r="C423" s="7" t="s">
        <v>93</v>
      </c>
      <c r="D423" s="8" t="s">
        <v>94</v>
      </c>
      <c r="E423" s="8" t="s">
        <v>31</v>
      </c>
      <c r="F423" s="15">
        <v>3001</v>
      </c>
      <c r="G423" s="8" t="s">
        <v>356</v>
      </c>
      <c r="H423" s="8" t="s">
        <v>95</v>
      </c>
      <c r="I423" s="9" t="s">
        <v>43</v>
      </c>
      <c r="J423" s="8"/>
      <c r="K423" s="22">
        <v>0</v>
      </c>
      <c r="L423" s="21"/>
      <c r="M423" s="21" t="s">
        <v>499</v>
      </c>
      <c r="N423" s="21"/>
      <c r="O423" s="21"/>
      <c r="Q423" s="24"/>
    </row>
    <row r="424" spans="1:20" ht="24.75" x14ac:dyDescent="0.25">
      <c r="A424" s="16">
        <v>156</v>
      </c>
      <c r="B424" s="16">
        <v>116</v>
      </c>
      <c r="C424" s="13" t="s">
        <v>354</v>
      </c>
      <c r="D424" s="8" t="s">
        <v>355</v>
      </c>
      <c r="E424" s="8" t="s">
        <v>40</v>
      </c>
      <c r="F424" s="15">
        <v>3001</v>
      </c>
      <c r="G424" s="8" t="s">
        <v>356</v>
      </c>
      <c r="H424" s="8" t="s">
        <v>353</v>
      </c>
      <c r="I424" s="9" t="s">
        <v>22</v>
      </c>
      <c r="J424" s="8"/>
      <c r="K424" s="22">
        <v>100</v>
      </c>
      <c r="L424" s="21" t="s">
        <v>855</v>
      </c>
      <c r="M424" s="21"/>
      <c r="N424" s="21"/>
      <c r="O424" s="21" t="s">
        <v>645</v>
      </c>
      <c r="Q424" s="24"/>
    </row>
    <row r="425" spans="1:20" ht="33" x14ac:dyDescent="0.25">
      <c r="A425" s="16">
        <v>157</v>
      </c>
      <c r="B425" s="16">
        <v>121</v>
      </c>
      <c r="C425" s="13" t="s">
        <v>367</v>
      </c>
      <c r="D425" s="8" t="s">
        <v>368</v>
      </c>
      <c r="E425" s="8" t="s">
        <v>40</v>
      </c>
      <c r="F425" s="15">
        <v>3001</v>
      </c>
      <c r="G425" s="8" t="s">
        <v>356</v>
      </c>
      <c r="H425" s="8" t="s">
        <v>111</v>
      </c>
      <c r="I425" s="9" t="s">
        <v>43</v>
      </c>
      <c r="J425" s="8"/>
      <c r="K425" s="22">
        <v>0</v>
      </c>
      <c r="L425" s="21"/>
      <c r="M425" s="21" t="s">
        <v>499</v>
      </c>
      <c r="N425" s="21"/>
      <c r="O425" s="21" t="s">
        <v>926</v>
      </c>
      <c r="Q425" s="24"/>
    </row>
    <row r="426" spans="1:20" ht="33" x14ac:dyDescent="0.25">
      <c r="A426" s="16">
        <v>158</v>
      </c>
      <c r="B426" s="16">
        <v>125</v>
      </c>
      <c r="C426" s="13" t="s">
        <v>377</v>
      </c>
      <c r="D426" s="8" t="s">
        <v>117</v>
      </c>
      <c r="E426" s="8" t="s">
        <v>58</v>
      </c>
      <c r="F426" s="15">
        <v>3001</v>
      </c>
      <c r="G426" s="8" t="s">
        <v>356</v>
      </c>
      <c r="H426" s="8" t="s">
        <v>119</v>
      </c>
      <c r="I426" s="9" t="s">
        <v>9</v>
      </c>
      <c r="J426" s="8"/>
      <c r="K426" s="22">
        <v>100</v>
      </c>
      <c r="L426" s="21" t="s">
        <v>927</v>
      </c>
      <c r="M426" s="21" t="s">
        <v>499</v>
      </c>
      <c r="N426" s="21" t="s">
        <v>806</v>
      </c>
      <c r="O426" s="21" t="s">
        <v>645</v>
      </c>
      <c r="Q426" s="24"/>
    </row>
    <row r="427" spans="1:20" ht="33" x14ac:dyDescent="0.25">
      <c r="A427" s="16">
        <v>159</v>
      </c>
      <c r="B427" s="16">
        <v>146</v>
      </c>
      <c r="C427" s="14" t="s">
        <v>435</v>
      </c>
      <c r="D427" s="8" t="s">
        <v>434</v>
      </c>
      <c r="E427" s="8" t="s">
        <v>58</v>
      </c>
      <c r="F427" s="15">
        <v>3001</v>
      </c>
      <c r="G427" s="8" t="s">
        <v>356</v>
      </c>
      <c r="H427" s="8" t="s">
        <v>188</v>
      </c>
      <c r="I427" s="9" t="s">
        <v>9</v>
      </c>
      <c r="J427" s="8"/>
      <c r="K427" s="22">
        <v>0</v>
      </c>
      <c r="L427" s="21"/>
      <c r="M427" s="21"/>
      <c r="N427" s="21"/>
      <c r="O427" s="21"/>
      <c r="Q427" s="24"/>
    </row>
    <row r="428" spans="1:20" ht="24.75" x14ac:dyDescent="0.25">
      <c r="A428" s="16">
        <v>160</v>
      </c>
      <c r="B428" s="16">
        <v>150</v>
      </c>
      <c r="C428" s="14" t="s">
        <v>442</v>
      </c>
      <c r="D428" s="8" t="s">
        <v>443</v>
      </c>
      <c r="E428" s="8" t="s">
        <v>58</v>
      </c>
      <c r="F428" s="15">
        <v>3001</v>
      </c>
      <c r="G428" s="8" t="s">
        <v>356</v>
      </c>
      <c r="H428" s="8" t="s">
        <v>188</v>
      </c>
      <c r="I428" s="9" t="s">
        <v>9</v>
      </c>
      <c r="J428" s="8"/>
      <c r="K428" s="22">
        <v>100</v>
      </c>
      <c r="L428" s="21" t="s">
        <v>928</v>
      </c>
      <c r="M428" s="21" t="s">
        <v>499</v>
      </c>
      <c r="N428" s="21"/>
      <c r="O428" s="21" t="s">
        <v>645</v>
      </c>
      <c r="Q428" s="24"/>
    </row>
    <row r="429" spans="1:20" ht="24.75" x14ac:dyDescent="0.25">
      <c r="A429" s="16">
        <v>161</v>
      </c>
      <c r="B429" s="16">
        <v>24</v>
      </c>
      <c r="C429" s="7" t="s">
        <v>87</v>
      </c>
      <c r="D429" s="8" t="s">
        <v>88</v>
      </c>
      <c r="E429" s="8" t="s">
        <v>40</v>
      </c>
      <c r="F429" s="15">
        <v>3001</v>
      </c>
      <c r="G429" s="8" t="s">
        <v>89</v>
      </c>
      <c r="H429" s="8" t="s">
        <v>81</v>
      </c>
      <c r="I429" s="9" t="s">
        <v>22</v>
      </c>
      <c r="J429" s="8"/>
      <c r="K429" s="22">
        <v>90</v>
      </c>
      <c r="L429" s="21" t="s">
        <v>654</v>
      </c>
      <c r="M429" s="21" t="s">
        <v>499</v>
      </c>
      <c r="N429" s="21" t="s">
        <v>638</v>
      </c>
      <c r="O429" s="21" t="s">
        <v>645</v>
      </c>
      <c r="Q429" s="24"/>
    </row>
    <row r="430" spans="1:20" ht="33" x14ac:dyDescent="0.25">
      <c r="A430" s="16">
        <v>162</v>
      </c>
      <c r="B430" s="16">
        <v>118</v>
      </c>
      <c r="C430" s="13" t="s">
        <v>359</v>
      </c>
      <c r="D430" s="8" t="s">
        <v>360</v>
      </c>
      <c r="E430" s="8" t="s">
        <v>40</v>
      </c>
      <c r="F430" s="15">
        <v>3001</v>
      </c>
      <c r="G430" s="8" t="s">
        <v>89</v>
      </c>
      <c r="H430" s="8" t="s">
        <v>361</v>
      </c>
      <c r="I430" s="9" t="s">
        <v>22</v>
      </c>
      <c r="J430" s="8"/>
      <c r="K430" s="22">
        <v>100</v>
      </c>
      <c r="L430" s="21" t="s">
        <v>770</v>
      </c>
      <c r="M430" s="21" t="s">
        <v>499</v>
      </c>
      <c r="N430" s="21" t="s">
        <v>807</v>
      </c>
      <c r="O430" s="21" t="s">
        <v>645</v>
      </c>
      <c r="Q430" s="24"/>
    </row>
    <row r="431" spans="1:20" x14ac:dyDescent="0.25">
      <c r="K431" s="23"/>
      <c r="Q431" s="24"/>
    </row>
    <row r="432" spans="1:20" x14ac:dyDescent="0.25">
      <c r="A432" s="33" t="s">
        <v>604</v>
      </c>
      <c r="B432" s="33"/>
      <c r="C432" s="33"/>
      <c r="D432" s="33"/>
      <c r="E432" s="32"/>
      <c r="F432" s="33"/>
      <c r="G432" s="32"/>
      <c r="H432" s="32"/>
      <c r="I432" s="33"/>
      <c r="J432" s="32"/>
      <c r="K432" s="35"/>
      <c r="L432" s="33"/>
      <c r="M432" s="33"/>
      <c r="N432" s="33"/>
      <c r="O432" s="33"/>
      <c r="P432" s="33"/>
      <c r="Q432" s="36">
        <f>SUM(K434:K463)/8</f>
        <v>56.25</v>
      </c>
      <c r="R432" s="33"/>
      <c r="T432" s="55">
        <v>20241002</v>
      </c>
    </row>
    <row r="433" spans="1:17" x14ac:dyDescent="0.25">
      <c r="K433" s="23"/>
      <c r="Q433" s="24"/>
    </row>
    <row r="434" spans="1:17" ht="24.75" x14ac:dyDescent="0.25">
      <c r="A434" s="16">
        <v>133</v>
      </c>
      <c r="B434" s="16">
        <v>5</v>
      </c>
      <c r="C434" s="7" t="s">
        <v>23</v>
      </c>
      <c r="D434" s="8" t="s">
        <v>24</v>
      </c>
      <c r="E434" s="8" t="s">
        <v>25</v>
      </c>
      <c r="F434" s="15">
        <v>3001</v>
      </c>
      <c r="G434" s="8" t="s">
        <v>491</v>
      </c>
      <c r="H434" s="8" t="s">
        <v>27</v>
      </c>
      <c r="I434" s="9" t="s">
        <v>28</v>
      </c>
      <c r="J434" s="8"/>
      <c r="K434" s="22"/>
      <c r="L434" s="21"/>
      <c r="M434" s="21"/>
      <c r="N434" s="21"/>
      <c r="O434" s="21"/>
      <c r="Q434" s="24"/>
    </row>
    <row r="435" spans="1:17" ht="49.5" x14ac:dyDescent="0.25">
      <c r="A435" s="16">
        <v>134</v>
      </c>
      <c r="B435" s="16">
        <v>8</v>
      </c>
      <c r="C435" s="7" t="s">
        <v>35</v>
      </c>
      <c r="D435" s="8" t="s">
        <v>36</v>
      </c>
      <c r="E435" s="8" t="s">
        <v>6</v>
      </c>
      <c r="F435" s="15">
        <v>3001</v>
      </c>
      <c r="G435" s="8" t="s">
        <v>491</v>
      </c>
      <c r="H435" s="8" t="s">
        <v>37</v>
      </c>
      <c r="I435" s="9" t="s">
        <v>9</v>
      </c>
      <c r="J435" s="8"/>
      <c r="K435" s="22"/>
      <c r="L435" s="21"/>
      <c r="M435" s="21"/>
      <c r="N435" s="21"/>
      <c r="O435" s="21"/>
      <c r="Q435" s="24"/>
    </row>
    <row r="436" spans="1:17" ht="24.75" x14ac:dyDescent="0.25">
      <c r="A436" s="16">
        <v>135</v>
      </c>
      <c r="B436" s="16">
        <v>16</v>
      </c>
      <c r="C436" s="7" t="s">
        <v>64</v>
      </c>
      <c r="D436" s="8" t="s">
        <v>65</v>
      </c>
      <c r="E436" s="8" t="s">
        <v>31</v>
      </c>
      <c r="F436" s="15">
        <v>3001</v>
      </c>
      <c r="G436" s="8" t="s">
        <v>491</v>
      </c>
      <c r="H436" s="8" t="s">
        <v>66</v>
      </c>
      <c r="I436" s="9" t="s">
        <v>9</v>
      </c>
      <c r="J436" s="8"/>
      <c r="K436" s="22"/>
      <c r="L436" s="21"/>
      <c r="M436" s="21"/>
      <c r="N436" s="21"/>
      <c r="O436" s="21"/>
      <c r="Q436" s="24"/>
    </row>
    <row r="437" spans="1:17" ht="24.75" x14ac:dyDescent="0.25">
      <c r="A437" s="16">
        <v>136</v>
      </c>
      <c r="B437" s="16">
        <v>17</v>
      </c>
      <c r="C437" s="7" t="s">
        <v>67</v>
      </c>
      <c r="D437" s="8" t="s">
        <v>68</v>
      </c>
      <c r="E437" s="8" t="s">
        <v>31</v>
      </c>
      <c r="F437" s="15">
        <v>3001</v>
      </c>
      <c r="G437" s="8" t="s">
        <v>491</v>
      </c>
      <c r="H437" s="8" t="s">
        <v>69</v>
      </c>
      <c r="I437" s="9" t="s">
        <v>9</v>
      </c>
      <c r="J437" s="8"/>
      <c r="K437" s="22"/>
      <c r="L437" s="21"/>
      <c r="M437" s="21"/>
      <c r="N437" s="21"/>
      <c r="O437" s="21"/>
      <c r="Q437" s="24"/>
    </row>
    <row r="438" spans="1:17" ht="49.5" x14ac:dyDescent="0.25">
      <c r="A438" s="16">
        <v>137</v>
      </c>
      <c r="B438" s="16">
        <v>19</v>
      </c>
      <c r="C438" s="7" t="s">
        <v>73</v>
      </c>
      <c r="D438" s="8" t="s">
        <v>74</v>
      </c>
      <c r="E438" s="8" t="s">
        <v>6</v>
      </c>
      <c r="F438" s="15">
        <v>3001</v>
      </c>
      <c r="G438" s="8" t="s">
        <v>491</v>
      </c>
      <c r="H438" s="8" t="s">
        <v>75</v>
      </c>
      <c r="I438" s="9" t="s">
        <v>22</v>
      </c>
      <c r="J438" s="8"/>
      <c r="K438" s="22"/>
      <c r="L438" s="21"/>
      <c r="M438" s="21"/>
      <c r="N438" s="21"/>
      <c r="O438" s="21"/>
      <c r="Q438" s="24"/>
    </row>
    <row r="439" spans="1:17" ht="24.75" x14ac:dyDescent="0.25">
      <c r="A439" s="16">
        <v>138</v>
      </c>
      <c r="B439" s="16">
        <v>21</v>
      </c>
      <c r="C439" s="7" t="s">
        <v>79</v>
      </c>
      <c r="D439" s="8" t="s">
        <v>80</v>
      </c>
      <c r="E439" s="8" t="s">
        <v>6</v>
      </c>
      <c r="F439" s="15">
        <v>3001</v>
      </c>
      <c r="G439" s="8" t="s">
        <v>491</v>
      </c>
      <c r="H439" s="8" t="s">
        <v>81</v>
      </c>
      <c r="I439" s="9" t="s">
        <v>22</v>
      </c>
      <c r="J439" s="8"/>
      <c r="K439" s="22"/>
      <c r="L439" s="21"/>
      <c r="M439" s="21"/>
      <c r="N439" s="21"/>
      <c r="O439" s="21"/>
      <c r="Q439" s="24"/>
    </row>
    <row r="440" spans="1:17" ht="33" x14ac:dyDescent="0.25">
      <c r="A440" s="16">
        <v>139</v>
      </c>
      <c r="B440" s="16">
        <v>22</v>
      </c>
      <c r="C440" s="7" t="s">
        <v>82</v>
      </c>
      <c r="D440" s="8" t="s">
        <v>83</v>
      </c>
      <c r="E440" s="8" t="s">
        <v>6</v>
      </c>
      <c r="F440" s="15">
        <v>3001</v>
      </c>
      <c r="G440" s="8" t="s">
        <v>491</v>
      </c>
      <c r="H440" s="8" t="s">
        <v>84</v>
      </c>
      <c r="I440" s="9" t="s">
        <v>22</v>
      </c>
      <c r="J440" s="8"/>
      <c r="K440" s="22"/>
      <c r="L440" s="21"/>
      <c r="M440" s="21"/>
      <c r="N440" s="21"/>
      <c r="O440" s="21"/>
      <c r="Q440" s="24"/>
    </row>
    <row r="441" spans="1:17" ht="33" x14ac:dyDescent="0.25">
      <c r="A441" s="16">
        <v>140</v>
      </c>
      <c r="B441" s="16">
        <v>23</v>
      </c>
      <c r="C441" s="7" t="s">
        <v>85</v>
      </c>
      <c r="D441" s="8" t="s">
        <v>86</v>
      </c>
      <c r="E441" s="8" t="s">
        <v>6</v>
      </c>
      <c r="F441" s="15">
        <v>3001</v>
      </c>
      <c r="G441" s="8" t="s">
        <v>491</v>
      </c>
      <c r="H441" s="8" t="s">
        <v>84</v>
      </c>
      <c r="I441" s="9" t="s">
        <v>9</v>
      </c>
      <c r="J441" s="8"/>
      <c r="K441" s="22"/>
      <c r="L441" s="21"/>
      <c r="M441" s="21"/>
      <c r="N441" s="21"/>
      <c r="O441" s="21"/>
      <c r="Q441" s="24"/>
    </row>
    <row r="442" spans="1:17" ht="66" x14ac:dyDescent="0.25">
      <c r="A442" s="16">
        <v>141</v>
      </c>
      <c r="B442" s="16">
        <v>32</v>
      </c>
      <c r="C442" s="7" t="s">
        <v>113</v>
      </c>
      <c r="D442" s="8" t="s">
        <v>114</v>
      </c>
      <c r="E442" s="8" t="s">
        <v>31</v>
      </c>
      <c r="F442" s="15">
        <v>3001</v>
      </c>
      <c r="G442" s="8" t="s">
        <v>491</v>
      </c>
      <c r="H442" s="8" t="s">
        <v>115</v>
      </c>
      <c r="I442" s="9" t="s">
        <v>9</v>
      </c>
      <c r="J442" s="8"/>
      <c r="K442" s="22"/>
      <c r="L442" s="21"/>
      <c r="M442" s="21"/>
      <c r="N442" s="21"/>
      <c r="O442" s="21"/>
      <c r="Q442" s="24"/>
    </row>
    <row r="443" spans="1:17" ht="24.75" x14ac:dyDescent="0.25">
      <c r="A443" s="16">
        <v>142</v>
      </c>
      <c r="B443" s="16">
        <v>35</v>
      </c>
      <c r="C443" s="7" t="s">
        <v>123</v>
      </c>
      <c r="D443" s="8" t="s">
        <v>124</v>
      </c>
      <c r="E443" s="8" t="s">
        <v>31</v>
      </c>
      <c r="F443" s="15">
        <v>3001</v>
      </c>
      <c r="G443" s="8" t="s">
        <v>491</v>
      </c>
      <c r="H443" s="8" t="s">
        <v>13</v>
      </c>
      <c r="I443" s="9" t="s">
        <v>28</v>
      </c>
      <c r="J443" s="8"/>
      <c r="K443" s="22"/>
      <c r="L443" s="21"/>
      <c r="M443" s="21"/>
      <c r="N443" s="21"/>
      <c r="O443" s="21"/>
      <c r="Q443" s="24"/>
    </row>
    <row r="444" spans="1:17" ht="16.5" x14ac:dyDescent="0.25">
      <c r="A444" s="16">
        <v>143</v>
      </c>
      <c r="B444" s="16">
        <v>44</v>
      </c>
      <c r="C444" s="7" t="s">
        <v>148</v>
      </c>
      <c r="D444" s="8" t="s">
        <v>149</v>
      </c>
      <c r="E444" s="8" t="s">
        <v>31</v>
      </c>
      <c r="F444" s="15">
        <v>3001</v>
      </c>
      <c r="G444" s="8" t="s">
        <v>491</v>
      </c>
      <c r="H444" s="8" t="s">
        <v>150</v>
      </c>
      <c r="I444" s="9" t="s">
        <v>43</v>
      </c>
      <c r="J444" s="8"/>
      <c r="K444" s="22"/>
      <c r="L444" s="21"/>
      <c r="M444" s="21"/>
      <c r="N444" s="21"/>
      <c r="O444" s="21"/>
      <c r="Q444" s="24"/>
    </row>
    <row r="445" spans="1:17" ht="33" x14ac:dyDescent="0.25">
      <c r="A445" s="16">
        <v>144</v>
      </c>
      <c r="B445" s="16">
        <v>49</v>
      </c>
      <c r="C445" s="7" t="s">
        <v>165</v>
      </c>
      <c r="D445" s="8" t="s">
        <v>166</v>
      </c>
      <c r="E445" s="8" t="s">
        <v>6</v>
      </c>
      <c r="F445" s="15">
        <v>3001</v>
      </c>
      <c r="G445" s="8" t="s">
        <v>491</v>
      </c>
      <c r="H445" s="8" t="s">
        <v>167</v>
      </c>
      <c r="I445" s="9" t="s">
        <v>103</v>
      </c>
      <c r="J445" s="8"/>
      <c r="K445" s="22"/>
      <c r="L445" s="21"/>
      <c r="M445" s="21"/>
      <c r="N445" s="21"/>
      <c r="O445" s="21"/>
      <c r="Q445" s="24"/>
    </row>
    <row r="446" spans="1:17" ht="16.5" x14ac:dyDescent="0.25">
      <c r="A446" s="16">
        <v>145</v>
      </c>
      <c r="B446" s="16">
        <v>52</v>
      </c>
      <c r="C446" s="7" t="s">
        <v>174</v>
      </c>
      <c r="D446" s="8" t="s">
        <v>175</v>
      </c>
      <c r="E446" s="8" t="s">
        <v>6</v>
      </c>
      <c r="F446" s="15">
        <v>3001</v>
      </c>
      <c r="G446" s="8" t="s">
        <v>491</v>
      </c>
      <c r="H446" s="8" t="s">
        <v>176</v>
      </c>
      <c r="I446" s="9" t="s">
        <v>43</v>
      </c>
      <c r="J446" s="8"/>
      <c r="K446" s="22"/>
      <c r="L446" s="21"/>
      <c r="M446" s="21"/>
      <c r="N446" s="21"/>
      <c r="O446" s="21"/>
      <c r="Q446" s="24"/>
    </row>
    <row r="447" spans="1:17" ht="41.25" x14ac:dyDescent="0.25">
      <c r="A447" s="16">
        <v>146</v>
      </c>
      <c r="B447" s="16">
        <v>53</v>
      </c>
      <c r="C447" s="7" t="s">
        <v>177</v>
      </c>
      <c r="D447" s="8" t="s">
        <v>178</v>
      </c>
      <c r="E447" s="8" t="s">
        <v>6</v>
      </c>
      <c r="F447" s="15">
        <v>3001</v>
      </c>
      <c r="G447" s="8" t="s">
        <v>491</v>
      </c>
      <c r="H447" s="8" t="s">
        <v>179</v>
      </c>
      <c r="I447" s="9" t="s">
        <v>122</v>
      </c>
      <c r="J447" s="8"/>
      <c r="K447" s="22"/>
      <c r="L447" s="21"/>
      <c r="M447" s="21"/>
      <c r="N447" s="21"/>
      <c r="O447" s="21"/>
      <c r="Q447" s="24"/>
    </row>
    <row r="448" spans="1:17" ht="41.25" x14ac:dyDescent="0.25">
      <c r="A448" s="16">
        <v>147</v>
      </c>
      <c r="B448" s="16">
        <v>60</v>
      </c>
      <c r="C448" s="7" t="s">
        <v>200</v>
      </c>
      <c r="D448" s="8" t="s">
        <v>201</v>
      </c>
      <c r="E448" s="8" t="s">
        <v>6</v>
      </c>
      <c r="F448" s="15">
        <v>3001</v>
      </c>
      <c r="G448" s="8" t="s">
        <v>491</v>
      </c>
      <c r="H448" s="8" t="s">
        <v>199</v>
      </c>
      <c r="I448" s="9" t="s">
        <v>22</v>
      </c>
      <c r="J448" s="8"/>
      <c r="K448" s="22"/>
      <c r="L448" s="21"/>
      <c r="M448" s="21"/>
      <c r="N448" s="21"/>
      <c r="O448" s="21"/>
      <c r="Q448" s="24"/>
    </row>
    <row r="449" spans="1:17" ht="49.5" x14ac:dyDescent="0.25">
      <c r="A449" s="16">
        <v>148</v>
      </c>
      <c r="B449" s="16">
        <v>67</v>
      </c>
      <c r="C449" s="7" t="s">
        <v>218</v>
      </c>
      <c r="D449" s="8" t="s">
        <v>219</v>
      </c>
      <c r="E449" s="8" t="s">
        <v>6</v>
      </c>
      <c r="F449" s="15">
        <v>3001</v>
      </c>
      <c r="G449" s="8" t="s">
        <v>491</v>
      </c>
      <c r="H449" s="8" t="s">
        <v>220</v>
      </c>
      <c r="I449" s="9" t="s">
        <v>9</v>
      </c>
      <c r="J449" s="8"/>
      <c r="K449" s="22"/>
      <c r="L449" s="21"/>
      <c r="M449" s="21"/>
      <c r="N449" s="21"/>
      <c r="O449" s="21"/>
      <c r="Q449" s="24"/>
    </row>
    <row r="450" spans="1:17" ht="57.75" x14ac:dyDescent="0.25">
      <c r="A450" s="16">
        <v>149</v>
      </c>
      <c r="B450" s="16">
        <v>74</v>
      </c>
      <c r="C450" s="7" t="s">
        <v>239</v>
      </c>
      <c r="D450" s="8" t="s">
        <v>240</v>
      </c>
      <c r="E450" s="8" t="s">
        <v>6</v>
      </c>
      <c r="F450" s="15">
        <v>3001</v>
      </c>
      <c r="G450" s="8" t="s">
        <v>491</v>
      </c>
      <c r="H450" s="8" t="s">
        <v>241</v>
      </c>
      <c r="I450" s="9" t="s">
        <v>43</v>
      </c>
      <c r="J450" s="8"/>
      <c r="K450" s="22"/>
      <c r="L450" s="21"/>
      <c r="M450" s="21"/>
      <c r="N450" s="21"/>
      <c r="O450" s="21"/>
      <c r="Q450" s="24"/>
    </row>
    <row r="451" spans="1:17" ht="33" x14ac:dyDescent="0.25">
      <c r="A451" s="16">
        <v>150</v>
      </c>
      <c r="B451" s="16">
        <v>107</v>
      </c>
      <c r="C451" s="13" t="s">
        <v>328</v>
      </c>
      <c r="D451" s="8" t="s">
        <v>329</v>
      </c>
      <c r="E451" s="8" t="s">
        <v>40</v>
      </c>
      <c r="F451" s="15">
        <v>3001</v>
      </c>
      <c r="G451" s="8" t="s">
        <v>491</v>
      </c>
      <c r="H451" s="8" t="s">
        <v>111</v>
      </c>
      <c r="I451" s="9" t="s">
        <v>9</v>
      </c>
      <c r="J451" s="8"/>
      <c r="K451" s="22"/>
      <c r="L451" s="21"/>
      <c r="M451" s="21"/>
      <c r="N451" s="21"/>
      <c r="O451" s="21"/>
      <c r="Q451" s="24"/>
    </row>
    <row r="452" spans="1:17" ht="33" x14ac:dyDescent="0.25">
      <c r="A452" s="16">
        <v>151</v>
      </c>
      <c r="B452" s="16">
        <v>114</v>
      </c>
      <c r="C452" s="13" t="s">
        <v>348</v>
      </c>
      <c r="D452" s="8" t="s">
        <v>349</v>
      </c>
      <c r="E452" s="8" t="s">
        <v>6</v>
      </c>
      <c r="F452" s="15">
        <v>3001</v>
      </c>
      <c r="G452" s="8" t="s">
        <v>491</v>
      </c>
      <c r="H452" s="8" t="s">
        <v>350</v>
      </c>
      <c r="I452" s="9" t="s">
        <v>22</v>
      </c>
      <c r="J452" s="8"/>
      <c r="K452" s="22"/>
      <c r="L452" s="21"/>
      <c r="M452" s="21"/>
      <c r="N452" s="21"/>
      <c r="O452" s="21"/>
      <c r="Q452" s="24"/>
    </row>
    <row r="453" spans="1:17" ht="16.5" x14ac:dyDescent="0.25">
      <c r="A453" s="16">
        <v>152</v>
      </c>
      <c r="B453" s="16">
        <v>123</v>
      </c>
      <c r="C453" s="13" t="s">
        <v>372</v>
      </c>
      <c r="D453" s="8" t="s">
        <v>373</v>
      </c>
      <c r="E453" s="8" t="s">
        <v>6</v>
      </c>
      <c r="F453" s="15">
        <v>3001</v>
      </c>
      <c r="G453" s="8" t="s">
        <v>491</v>
      </c>
      <c r="H453" s="8" t="s">
        <v>84</v>
      </c>
      <c r="I453" s="9" t="s">
        <v>9</v>
      </c>
      <c r="J453" s="8"/>
      <c r="K453" s="22"/>
      <c r="L453" s="21"/>
      <c r="M453" s="21"/>
      <c r="N453" s="21"/>
      <c r="O453" s="21"/>
      <c r="Q453" s="24"/>
    </row>
    <row r="454" spans="1:17" ht="41.25" x14ac:dyDescent="0.25">
      <c r="A454" s="16">
        <v>153</v>
      </c>
      <c r="B454" s="16">
        <v>128</v>
      </c>
      <c r="C454" s="13" t="s">
        <v>382</v>
      </c>
      <c r="D454" s="8" t="s">
        <v>383</v>
      </c>
      <c r="E454" s="8" t="s">
        <v>6</v>
      </c>
      <c r="F454" s="15">
        <v>3001</v>
      </c>
      <c r="G454" s="8" t="s">
        <v>491</v>
      </c>
      <c r="H454" s="8" t="s">
        <v>384</v>
      </c>
      <c r="I454" s="9" t="s">
        <v>9</v>
      </c>
      <c r="J454" s="8"/>
      <c r="K454" s="22"/>
      <c r="L454" s="21"/>
      <c r="M454" s="21"/>
      <c r="N454" s="21"/>
      <c r="O454" s="21"/>
      <c r="Q454" s="24"/>
    </row>
    <row r="455" spans="1:17" ht="24.75" x14ac:dyDescent="0.25">
      <c r="A455" s="16">
        <v>154</v>
      </c>
      <c r="B455" s="16">
        <v>95</v>
      </c>
      <c r="C455" s="7" t="s">
        <v>294</v>
      </c>
      <c r="D455" s="8" t="s">
        <v>295</v>
      </c>
      <c r="E455" s="8" t="s">
        <v>19</v>
      </c>
      <c r="F455" s="15">
        <v>3001</v>
      </c>
      <c r="G455" s="8" t="s">
        <v>494</v>
      </c>
      <c r="H455" s="8" t="s">
        <v>20</v>
      </c>
      <c r="I455" s="9" t="s">
        <v>9</v>
      </c>
      <c r="J455" s="8"/>
      <c r="K455" s="22"/>
      <c r="L455" s="21"/>
      <c r="M455" s="21"/>
      <c r="N455" s="21"/>
      <c r="O455" s="21"/>
      <c r="Q455" s="24"/>
    </row>
    <row r="456" spans="1:17" ht="41.25" x14ac:dyDescent="0.25">
      <c r="A456" s="16">
        <v>155</v>
      </c>
      <c r="B456" s="16">
        <v>26</v>
      </c>
      <c r="C456" s="7" t="s">
        <v>93</v>
      </c>
      <c r="D456" s="8" t="s">
        <v>94</v>
      </c>
      <c r="E456" s="8" t="s">
        <v>31</v>
      </c>
      <c r="F456" s="15">
        <v>3001</v>
      </c>
      <c r="G456" s="8" t="s">
        <v>356</v>
      </c>
      <c r="H456" s="8" t="s">
        <v>95</v>
      </c>
      <c r="I456" s="9" t="s">
        <v>43</v>
      </c>
      <c r="J456" s="8"/>
      <c r="K456" s="22">
        <v>100</v>
      </c>
      <c r="L456" s="21" t="s">
        <v>877</v>
      </c>
      <c r="M456" s="1" t="s">
        <v>496</v>
      </c>
      <c r="N456" s="21" t="s">
        <v>507</v>
      </c>
      <c r="O456" s="21" t="s">
        <v>507</v>
      </c>
      <c r="Q456" s="24"/>
    </row>
    <row r="457" spans="1:17" ht="24.75" x14ac:dyDescent="0.25">
      <c r="A457" s="16">
        <v>156</v>
      </c>
      <c r="B457" s="16">
        <v>116</v>
      </c>
      <c r="C457" s="13" t="s">
        <v>354</v>
      </c>
      <c r="D457" s="8" t="s">
        <v>355</v>
      </c>
      <c r="E457" s="8" t="s">
        <v>40</v>
      </c>
      <c r="F457" s="15">
        <v>3001</v>
      </c>
      <c r="G457" s="8" t="s">
        <v>356</v>
      </c>
      <c r="H457" s="8" t="s">
        <v>353</v>
      </c>
      <c r="I457" s="9" t="s">
        <v>22</v>
      </c>
      <c r="J457" s="8"/>
      <c r="K457" s="22">
        <v>100</v>
      </c>
      <c r="L457" s="21" t="s">
        <v>855</v>
      </c>
      <c r="M457" s="21"/>
      <c r="N457" s="21"/>
      <c r="O457" s="21"/>
      <c r="Q457" s="24"/>
    </row>
    <row r="458" spans="1:17" ht="33" x14ac:dyDescent="0.25">
      <c r="A458" s="16">
        <v>157</v>
      </c>
      <c r="B458" s="16">
        <v>121</v>
      </c>
      <c r="C458" s="13" t="s">
        <v>367</v>
      </c>
      <c r="D458" s="8" t="s">
        <v>368</v>
      </c>
      <c r="E458" s="8" t="s">
        <v>40</v>
      </c>
      <c r="F458" s="15">
        <v>3001</v>
      </c>
      <c r="G458" s="8" t="s">
        <v>356</v>
      </c>
      <c r="H458" s="8" t="s">
        <v>111</v>
      </c>
      <c r="I458" s="9" t="s">
        <v>43</v>
      </c>
      <c r="J458" s="8"/>
      <c r="K458" s="22">
        <v>0</v>
      </c>
      <c r="L458" s="21" t="s">
        <v>655</v>
      </c>
      <c r="M458" s="21" t="s">
        <v>496</v>
      </c>
      <c r="N458" s="21" t="s">
        <v>656</v>
      </c>
      <c r="O458" s="21"/>
      <c r="Q458" s="24"/>
    </row>
    <row r="459" spans="1:17" ht="33" x14ac:dyDescent="0.25">
      <c r="A459" s="16">
        <v>158</v>
      </c>
      <c r="B459" s="16">
        <v>125</v>
      </c>
      <c r="C459" s="13" t="s">
        <v>377</v>
      </c>
      <c r="D459" s="8" t="s">
        <v>117</v>
      </c>
      <c r="E459" s="8" t="s">
        <v>58</v>
      </c>
      <c r="F459" s="15">
        <v>3001</v>
      </c>
      <c r="G459" s="8" t="s">
        <v>356</v>
      </c>
      <c r="H459" s="8" t="s">
        <v>119</v>
      </c>
      <c r="I459" s="9" t="s">
        <v>9</v>
      </c>
      <c r="J459" s="8"/>
      <c r="K459" s="22">
        <v>100</v>
      </c>
      <c r="L459" s="21" t="s">
        <v>636</v>
      </c>
      <c r="M459" s="21"/>
      <c r="N459" s="21"/>
      <c r="O459" s="21"/>
      <c r="Q459" s="24"/>
    </row>
    <row r="460" spans="1:17" ht="33" x14ac:dyDescent="0.25">
      <c r="A460" s="16">
        <v>159</v>
      </c>
      <c r="B460" s="16">
        <v>146</v>
      </c>
      <c r="C460" s="14" t="s">
        <v>435</v>
      </c>
      <c r="D460" s="8" t="s">
        <v>434</v>
      </c>
      <c r="E460" s="8" t="s">
        <v>58</v>
      </c>
      <c r="F460" s="15">
        <v>3001</v>
      </c>
      <c r="G460" s="8" t="s">
        <v>356</v>
      </c>
      <c r="H460" s="8" t="s">
        <v>188</v>
      </c>
      <c r="I460" s="9" t="s">
        <v>9</v>
      </c>
      <c r="J460" s="8"/>
      <c r="K460" s="22">
        <v>0</v>
      </c>
      <c r="L460" s="21" t="s">
        <v>637</v>
      </c>
      <c r="M460" s="21"/>
      <c r="N460" s="21"/>
      <c r="O460" s="21"/>
      <c r="Q460" s="24"/>
    </row>
    <row r="461" spans="1:17" ht="24.75" x14ac:dyDescent="0.25">
      <c r="A461" s="16">
        <v>160</v>
      </c>
      <c r="B461" s="16">
        <v>150</v>
      </c>
      <c r="C461" s="14" t="s">
        <v>442</v>
      </c>
      <c r="D461" s="8" t="s">
        <v>443</v>
      </c>
      <c r="E461" s="8" t="s">
        <v>58</v>
      </c>
      <c r="F461" s="15">
        <v>3001</v>
      </c>
      <c r="G461" s="8" t="s">
        <v>356</v>
      </c>
      <c r="H461" s="8" t="s">
        <v>188</v>
      </c>
      <c r="I461" s="9" t="s">
        <v>9</v>
      </c>
      <c r="J461" s="8"/>
      <c r="K461" s="22">
        <v>100</v>
      </c>
      <c r="L461" s="21" t="s">
        <v>808</v>
      </c>
      <c r="M461" s="21"/>
      <c r="N461" s="21"/>
      <c r="O461" s="21"/>
      <c r="Q461" s="24"/>
    </row>
    <row r="462" spans="1:17" ht="24.75" x14ac:dyDescent="0.25">
      <c r="A462" s="16">
        <v>161</v>
      </c>
      <c r="B462" s="16">
        <v>24</v>
      </c>
      <c r="C462" s="7" t="s">
        <v>87</v>
      </c>
      <c r="D462" s="8" t="s">
        <v>88</v>
      </c>
      <c r="E462" s="8" t="s">
        <v>40</v>
      </c>
      <c r="F462" s="15">
        <v>3001</v>
      </c>
      <c r="G462" s="8" t="s">
        <v>89</v>
      </c>
      <c r="H462" s="8" t="s">
        <v>81</v>
      </c>
      <c r="I462" s="9" t="s">
        <v>22</v>
      </c>
      <c r="J462" s="8"/>
      <c r="K462" s="22">
        <v>50</v>
      </c>
      <c r="L462" s="21" t="s">
        <v>878</v>
      </c>
      <c r="M462" s="21"/>
      <c r="N462" s="21" t="s">
        <v>638</v>
      </c>
      <c r="O462" s="21"/>
      <c r="Q462" s="24"/>
    </row>
    <row r="463" spans="1:17" ht="33" x14ac:dyDescent="0.25">
      <c r="A463" s="16">
        <v>162</v>
      </c>
      <c r="B463" s="16">
        <v>118</v>
      </c>
      <c r="C463" s="13" t="s">
        <v>359</v>
      </c>
      <c r="D463" s="8" t="s">
        <v>360</v>
      </c>
      <c r="E463" s="8" t="s">
        <v>40</v>
      </c>
      <c r="F463" s="15">
        <v>3001</v>
      </c>
      <c r="G463" s="8" t="s">
        <v>89</v>
      </c>
      <c r="H463" s="8" t="s">
        <v>361</v>
      </c>
      <c r="I463" s="9" t="s">
        <v>22</v>
      </c>
      <c r="J463" s="8"/>
      <c r="K463" s="22">
        <v>0</v>
      </c>
      <c r="L463" s="21" t="s">
        <v>639</v>
      </c>
      <c r="M463" s="21" t="s">
        <v>499</v>
      </c>
      <c r="N463" s="21"/>
      <c r="O463" s="21"/>
      <c r="Q463" s="24"/>
    </row>
    <row r="464" spans="1:17" x14ac:dyDescent="0.25">
      <c r="K464" s="23"/>
      <c r="Q464" s="24"/>
    </row>
    <row r="465" spans="1:20" x14ac:dyDescent="0.25">
      <c r="A465" s="33" t="s">
        <v>605</v>
      </c>
      <c r="B465" s="33"/>
      <c r="C465" s="33"/>
      <c r="D465" s="33"/>
      <c r="E465" s="32"/>
      <c r="F465" s="33"/>
      <c r="G465" s="32"/>
      <c r="H465" s="32"/>
      <c r="I465" s="33"/>
      <c r="J465" s="32"/>
      <c r="K465" s="35"/>
      <c r="L465" s="33"/>
      <c r="M465" s="33"/>
      <c r="N465" s="33"/>
      <c r="O465" s="33"/>
      <c r="P465" s="33"/>
      <c r="Q465" s="36">
        <f>SUM(K467:K496)/8</f>
        <v>68.75</v>
      </c>
      <c r="R465" s="33"/>
      <c r="T465" s="50">
        <v>20231019</v>
      </c>
    </row>
    <row r="466" spans="1:20" x14ac:dyDescent="0.25">
      <c r="K466" s="23"/>
      <c r="Q466" s="24"/>
    </row>
    <row r="467" spans="1:20" ht="24.75" x14ac:dyDescent="0.25">
      <c r="A467" s="16">
        <v>133</v>
      </c>
      <c r="B467" s="16">
        <v>5</v>
      </c>
      <c r="C467" s="7" t="s">
        <v>23</v>
      </c>
      <c r="D467" s="8" t="s">
        <v>24</v>
      </c>
      <c r="E467" s="8" t="s">
        <v>25</v>
      </c>
      <c r="F467" s="15">
        <v>3001</v>
      </c>
      <c r="G467" s="8" t="s">
        <v>491</v>
      </c>
      <c r="H467" s="8" t="s">
        <v>27</v>
      </c>
      <c r="I467" s="9" t="s">
        <v>28</v>
      </c>
      <c r="J467" s="8"/>
      <c r="K467" s="22"/>
      <c r="L467" s="21"/>
      <c r="M467" s="21"/>
      <c r="N467" s="21"/>
      <c r="O467" s="21"/>
      <c r="Q467" s="24"/>
    </row>
    <row r="468" spans="1:20" ht="49.5" x14ac:dyDescent="0.25">
      <c r="A468" s="16">
        <v>134</v>
      </c>
      <c r="B468" s="16">
        <v>8</v>
      </c>
      <c r="C468" s="7" t="s">
        <v>35</v>
      </c>
      <c r="D468" s="8" t="s">
        <v>36</v>
      </c>
      <c r="E468" s="8" t="s">
        <v>6</v>
      </c>
      <c r="F468" s="15">
        <v>3001</v>
      </c>
      <c r="G468" s="8" t="s">
        <v>491</v>
      </c>
      <c r="H468" s="8" t="s">
        <v>37</v>
      </c>
      <c r="I468" s="9" t="s">
        <v>9</v>
      </c>
      <c r="J468" s="8"/>
      <c r="K468" s="22"/>
      <c r="L468" s="21"/>
      <c r="M468" s="21"/>
      <c r="N468" s="21"/>
      <c r="O468" s="21"/>
      <c r="Q468" s="24"/>
    </row>
    <row r="469" spans="1:20" ht="24.75" x14ac:dyDescent="0.25">
      <c r="A469" s="16">
        <v>135</v>
      </c>
      <c r="B469" s="16">
        <v>16</v>
      </c>
      <c r="C469" s="7" t="s">
        <v>64</v>
      </c>
      <c r="D469" s="8" t="s">
        <v>65</v>
      </c>
      <c r="E469" s="8" t="s">
        <v>31</v>
      </c>
      <c r="F469" s="15">
        <v>3001</v>
      </c>
      <c r="G469" s="8" t="s">
        <v>491</v>
      </c>
      <c r="H469" s="8" t="s">
        <v>66</v>
      </c>
      <c r="I469" s="9" t="s">
        <v>9</v>
      </c>
      <c r="J469" s="8"/>
      <c r="K469" s="22"/>
      <c r="L469" s="21"/>
      <c r="M469" s="21"/>
      <c r="N469" s="21"/>
      <c r="O469" s="21"/>
      <c r="Q469" s="24"/>
    </row>
    <row r="470" spans="1:20" ht="24.75" x14ac:dyDescent="0.25">
      <c r="A470" s="16">
        <v>136</v>
      </c>
      <c r="B470" s="16">
        <v>17</v>
      </c>
      <c r="C470" s="7" t="s">
        <v>67</v>
      </c>
      <c r="D470" s="8" t="s">
        <v>68</v>
      </c>
      <c r="E470" s="8" t="s">
        <v>31</v>
      </c>
      <c r="F470" s="15">
        <v>3001</v>
      </c>
      <c r="G470" s="8" t="s">
        <v>491</v>
      </c>
      <c r="H470" s="8" t="s">
        <v>69</v>
      </c>
      <c r="I470" s="9" t="s">
        <v>9</v>
      </c>
      <c r="J470" s="8"/>
      <c r="K470" s="22"/>
      <c r="L470" s="21"/>
      <c r="M470" s="21"/>
      <c r="N470" s="21"/>
      <c r="O470" s="21"/>
      <c r="Q470" s="24"/>
    </row>
    <row r="471" spans="1:20" ht="49.5" x14ac:dyDescent="0.25">
      <c r="A471" s="16">
        <v>137</v>
      </c>
      <c r="B471" s="16">
        <v>19</v>
      </c>
      <c r="C471" s="7" t="s">
        <v>73</v>
      </c>
      <c r="D471" s="8" t="s">
        <v>74</v>
      </c>
      <c r="E471" s="8" t="s">
        <v>6</v>
      </c>
      <c r="F471" s="15">
        <v>3001</v>
      </c>
      <c r="G471" s="8" t="s">
        <v>491</v>
      </c>
      <c r="H471" s="8" t="s">
        <v>75</v>
      </c>
      <c r="I471" s="9" t="s">
        <v>22</v>
      </c>
      <c r="J471" s="8"/>
      <c r="K471" s="22"/>
      <c r="L471" s="21"/>
      <c r="M471" s="21"/>
      <c r="N471" s="21"/>
      <c r="O471" s="21"/>
      <c r="Q471" s="24"/>
    </row>
    <row r="472" spans="1:20" ht="24.75" x14ac:dyDescent="0.25">
      <c r="A472" s="16">
        <v>138</v>
      </c>
      <c r="B472" s="16">
        <v>21</v>
      </c>
      <c r="C472" s="7" t="s">
        <v>79</v>
      </c>
      <c r="D472" s="8" t="s">
        <v>80</v>
      </c>
      <c r="E472" s="8" t="s">
        <v>6</v>
      </c>
      <c r="F472" s="15">
        <v>3001</v>
      </c>
      <c r="G472" s="8" t="s">
        <v>491</v>
      </c>
      <c r="H472" s="8" t="s">
        <v>81</v>
      </c>
      <c r="I472" s="9" t="s">
        <v>22</v>
      </c>
      <c r="J472" s="8"/>
      <c r="K472" s="22"/>
      <c r="L472" s="21"/>
      <c r="M472" s="21"/>
      <c r="N472" s="21"/>
      <c r="O472" s="21"/>
      <c r="Q472" s="24"/>
    </row>
    <row r="473" spans="1:20" ht="33" x14ac:dyDescent="0.25">
      <c r="A473" s="16">
        <v>139</v>
      </c>
      <c r="B473" s="16">
        <v>22</v>
      </c>
      <c r="C473" s="7" t="s">
        <v>82</v>
      </c>
      <c r="D473" s="8" t="s">
        <v>83</v>
      </c>
      <c r="E473" s="8" t="s">
        <v>6</v>
      </c>
      <c r="F473" s="15">
        <v>3001</v>
      </c>
      <c r="G473" s="8" t="s">
        <v>491</v>
      </c>
      <c r="H473" s="8" t="s">
        <v>84</v>
      </c>
      <c r="I473" s="9" t="s">
        <v>22</v>
      </c>
      <c r="J473" s="8"/>
      <c r="K473" s="22"/>
      <c r="L473" s="21"/>
      <c r="M473" s="21"/>
      <c r="N473" s="21"/>
      <c r="O473" s="21"/>
      <c r="Q473" s="24"/>
    </row>
    <row r="474" spans="1:20" ht="33" x14ac:dyDescent="0.25">
      <c r="A474" s="16">
        <v>140</v>
      </c>
      <c r="B474" s="16">
        <v>23</v>
      </c>
      <c r="C474" s="7" t="s">
        <v>85</v>
      </c>
      <c r="D474" s="8" t="s">
        <v>86</v>
      </c>
      <c r="E474" s="8" t="s">
        <v>6</v>
      </c>
      <c r="F474" s="15">
        <v>3001</v>
      </c>
      <c r="G474" s="8" t="s">
        <v>491</v>
      </c>
      <c r="H474" s="8" t="s">
        <v>84</v>
      </c>
      <c r="I474" s="9" t="s">
        <v>9</v>
      </c>
      <c r="J474" s="8"/>
      <c r="K474" s="22"/>
      <c r="L474" s="21"/>
      <c r="M474" s="21"/>
      <c r="N474" s="21"/>
      <c r="O474" s="21"/>
      <c r="Q474" s="24"/>
    </row>
    <row r="475" spans="1:20" ht="66" x14ac:dyDescent="0.25">
      <c r="A475" s="16">
        <v>141</v>
      </c>
      <c r="B475" s="16">
        <v>32</v>
      </c>
      <c r="C475" s="7" t="s">
        <v>113</v>
      </c>
      <c r="D475" s="8" t="s">
        <v>114</v>
      </c>
      <c r="E475" s="8" t="s">
        <v>31</v>
      </c>
      <c r="F475" s="15">
        <v>3001</v>
      </c>
      <c r="G475" s="8" t="s">
        <v>491</v>
      </c>
      <c r="H475" s="8" t="s">
        <v>115</v>
      </c>
      <c r="I475" s="9" t="s">
        <v>9</v>
      </c>
      <c r="J475" s="8"/>
      <c r="K475" s="22"/>
      <c r="L475" s="21"/>
      <c r="M475" s="21"/>
      <c r="N475" s="21"/>
      <c r="O475" s="21"/>
      <c r="Q475" s="24"/>
    </row>
    <row r="476" spans="1:20" ht="24.75" x14ac:dyDescent="0.25">
      <c r="A476" s="16">
        <v>142</v>
      </c>
      <c r="B476" s="16">
        <v>35</v>
      </c>
      <c r="C476" s="7" t="s">
        <v>123</v>
      </c>
      <c r="D476" s="8" t="s">
        <v>124</v>
      </c>
      <c r="E476" s="8" t="s">
        <v>31</v>
      </c>
      <c r="F476" s="15">
        <v>3001</v>
      </c>
      <c r="G476" s="8" t="s">
        <v>491</v>
      </c>
      <c r="H476" s="8" t="s">
        <v>13</v>
      </c>
      <c r="I476" s="9" t="s">
        <v>28</v>
      </c>
      <c r="J476" s="8"/>
      <c r="K476" s="22"/>
      <c r="L476" s="21"/>
      <c r="M476" s="21"/>
      <c r="N476" s="21"/>
      <c r="O476" s="21"/>
      <c r="Q476" s="24"/>
    </row>
    <row r="477" spans="1:20" ht="16.5" x14ac:dyDescent="0.25">
      <c r="A477" s="16">
        <v>143</v>
      </c>
      <c r="B477" s="16">
        <v>44</v>
      </c>
      <c r="C477" s="7" t="s">
        <v>148</v>
      </c>
      <c r="D477" s="8" t="s">
        <v>149</v>
      </c>
      <c r="E477" s="8" t="s">
        <v>31</v>
      </c>
      <c r="F477" s="15">
        <v>3001</v>
      </c>
      <c r="G477" s="8" t="s">
        <v>491</v>
      </c>
      <c r="H477" s="8" t="s">
        <v>150</v>
      </c>
      <c r="I477" s="9" t="s">
        <v>43</v>
      </c>
      <c r="J477" s="8"/>
      <c r="K477" s="22"/>
      <c r="L477" s="21"/>
      <c r="M477" s="21"/>
      <c r="N477" s="21"/>
      <c r="O477" s="21"/>
      <c r="Q477" s="24"/>
    </row>
    <row r="478" spans="1:20" ht="33" x14ac:dyDescent="0.25">
      <c r="A478" s="16">
        <v>144</v>
      </c>
      <c r="B478" s="16">
        <v>49</v>
      </c>
      <c r="C478" s="7" t="s">
        <v>165</v>
      </c>
      <c r="D478" s="8" t="s">
        <v>166</v>
      </c>
      <c r="E478" s="8" t="s">
        <v>6</v>
      </c>
      <c r="F478" s="15">
        <v>3001</v>
      </c>
      <c r="G478" s="8" t="s">
        <v>491</v>
      </c>
      <c r="H478" s="8" t="s">
        <v>167</v>
      </c>
      <c r="I478" s="9" t="s">
        <v>103</v>
      </c>
      <c r="J478" s="8"/>
      <c r="K478" s="22"/>
      <c r="L478" s="21"/>
      <c r="M478" s="21"/>
      <c r="N478" s="21"/>
      <c r="O478" s="21"/>
      <c r="Q478" s="24"/>
    </row>
    <row r="479" spans="1:20" ht="16.5" x14ac:dyDescent="0.25">
      <c r="A479" s="16">
        <v>145</v>
      </c>
      <c r="B479" s="16">
        <v>52</v>
      </c>
      <c r="C479" s="7" t="s">
        <v>174</v>
      </c>
      <c r="D479" s="8" t="s">
        <v>175</v>
      </c>
      <c r="E479" s="8" t="s">
        <v>6</v>
      </c>
      <c r="F479" s="15">
        <v>3001</v>
      </c>
      <c r="G479" s="8" t="s">
        <v>491</v>
      </c>
      <c r="H479" s="8" t="s">
        <v>176</v>
      </c>
      <c r="I479" s="9" t="s">
        <v>43</v>
      </c>
      <c r="J479" s="8"/>
      <c r="K479" s="22"/>
      <c r="L479" s="21"/>
      <c r="M479" s="21"/>
      <c r="N479" s="21"/>
      <c r="O479" s="21"/>
      <c r="Q479" s="24"/>
    </row>
    <row r="480" spans="1:20" ht="41.25" x14ac:dyDescent="0.25">
      <c r="A480" s="16">
        <v>146</v>
      </c>
      <c r="B480" s="16">
        <v>53</v>
      </c>
      <c r="C480" s="7" t="s">
        <v>177</v>
      </c>
      <c r="D480" s="8" t="s">
        <v>178</v>
      </c>
      <c r="E480" s="8" t="s">
        <v>6</v>
      </c>
      <c r="F480" s="15">
        <v>3001</v>
      </c>
      <c r="G480" s="8" t="s">
        <v>491</v>
      </c>
      <c r="H480" s="8" t="s">
        <v>179</v>
      </c>
      <c r="I480" s="9" t="s">
        <v>122</v>
      </c>
      <c r="J480" s="8"/>
      <c r="K480" s="22"/>
      <c r="L480" s="21"/>
      <c r="M480" s="21"/>
      <c r="N480" s="21"/>
      <c r="O480" s="21"/>
      <c r="Q480" s="24"/>
    </row>
    <row r="481" spans="1:17" ht="41.25" x14ac:dyDescent="0.25">
      <c r="A481" s="16">
        <v>147</v>
      </c>
      <c r="B481" s="16">
        <v>60</v>
      </c>
      <c r="C481" s="7" t="s">
        <v>200</v>
      </c>
      <c r="D481" s="8" t="s">
        <v>201</v>
      </c>
      <c r="E481" s="8" t="s">
        <v>6</v>
      </c>
      <c r="F481" s="15">
        <v>3001</v>
      </c>
      <c r="G481" s="8" t="s">
        <v>491</v>
      </c>
      <c r="H481" s="8" t="s">
        <v>199</v>
      </c>
      <c r="I481" s="9" t="s">
        <v>22</v>
      </c>
      <c r="J481" s="8"/>
      <c r="K481" s="22"/>
      <c r="L481" s="21"/>
      <c r="M481" s="21"/>
      <c r="N481" s="21"/>
      <c r="O481" s="21"/>
      <c r="Q481" s="24"/>
    </row>
    <row r="482" spans="1:17" ht="49.5" x14ac:dyDescent="0.25">
      <c r="A482" s="16">
        <v>148</v>
      </c>
      <c r="B482" s="16">
        <v>67</v>
      </c>
      <c r="C482" s="7" t="s">
        <v>218</v>
      </c>
      <c r="D482" s="8" t="s">
        <v>219</v>
      </c>
      <c r="E482" s="8" t="s">
        <v>6</v>
      </c>
      <c r="F482" s="15">
        <v>3001</v>
      </c>
      <c r="G482" s="8" t="s">
        <v>491</v>
      </c>
      <c r="H482" s="8" t="s">
        <v>220</v>
      </c>
      <c r="I482" s="9" t="s">
        <v>9</v>
      </c>
      <c r="J482" s="8"/>
      <c r="K482" s="22"/>
      <c r="L482" s="21"/>
      <c r="M482" s="21"/>
      <c r="N482" s="21"/>
      <c r="O482" s="21"/>
      <c r="Q482" s="24"/>
    </row>
    <row r="483" spans="1:17" ht="57.75" x14ac:dyDescent="0.25">
      <c r="A483" s="16">
        <v>149</v>
      </c>
      <c r="B483" s="16">
        <v>74</v>
      </c>
      <c r="C483" s="7" t="s">
        <v>239</v>
      </c>
      <c r="D483" s="8" t="s">
        <v>240</v>
      </c>
      <c r="E483" s="8" t="s">
        <v>6</v>
      </c>
      <c r="F483" s="15">
        <v>3001</v>
      </c>
      <c r="G483" s="8" t="s">
        <v>491</v>
      </c>
      <c r="H483" s="8" t="s">
        <v>241</v>
      </c>
      <c r="I483" s="9" t="s">
        <v>43</v>
      </c>
      <c r="J483" s="8"/>
      <c r="K483" s="22"/>
      <c r="L483" s="21"/>
      <c r="M483" s="21"/>
      <c r="N483" s="21"/>
      <c r="O483" s="21"/>
      <c r="Q483" s="24"/>
    </row>
    <row r="484" spans="1:17" ht="33" x14ac:dyDescent="0.25">
      <c r="A484" s="16">
        <v>150</v>
      </c>
      <c r="B484" s="16">
        <v>107</v>
      </c>
      <c r="C484" s="13" t="s">
        <v>328</v>
      </c>
      <c r="D484" s="8" t="s">
        <v>329</v>
      </c>
      <c r="E484" s="8" t="s">
        <v>40</v>
      </c>
      <c r="F484" s="15">
        <v>3001</v>
      </c>
      <c r="G484" s="8" t="s">
        <v>491</v>
      </c>
      <c r="H484" s="8" t="s">
        <v>111</v>
      </c>
      <c r="I484" s="9" t="s">
        <v>9</v>
      </c>
      <c r="J484" s="8"/>
      <c r="K484" s="22"/>
      <c r="L484" s="21"/>
      <c r="M484" s="21"/>
      <c r="N484" s="21"/>
      <c r="O484" s="21"/>
      <c r="Q484" s="24"/>
    </row>
    <row r="485" spans="1:17" ht="33" x14ac:dyDescent="0.25">
      <c r="A485" s="16">
        <v>151</v>
      </c>
      <c r="B485" s="16">
        <v>114</v>
      </c>
      <c r="C485" s="13" t="s">
        <v>348</v>
      </c>
      <c r="D485" s="8" t="s">
        <v>349</v>
      </c>
      <c r="E485" s="8" t="s">
        <v>6</v>
      </c>
      <c r="F485" s="15">
        <v>3001</v>
      </c>
      <c r="G485" s="8" t="s">
        <v>491</v>
      </c>
      <c r="H485" s="8" t="s">
        <v>350</v>
      </c>
      <c r="I485" s="9" t="s">
        <v>22</v>
      </c>
      <c r="J485" s="8"/>
      <c r="K485" s="22"/>
      <c r="L485" s="21"/>
      <c r="M485" s="21"/>
      <c r="N485" s="21"/>
      <c r="O485" s="21"/>
      <c r="Q485" s="24"/>
    </row>
    <row r="486" spans="1:17" ht="16.5" x14ac:dyDescent="0.25">
      <c r="A486" s="16">
        <v>152</v>
      </c>
      <c r="B486" s="16">
        <v>123</v>
      </c>
      <c r="C486" s="13" t="s">
        <v>372</v>
      </c>
      <c r="D486" s="8" t="s">
        <v>373</v>
      </c>
      <c r="E486" s="8" t="s">
        <v>6</v>
      </c>
      <c r="F486" s="15">
        <v>3001</v>
      </c>
      <c r="G486" s="8" t="s">
        <v>491</v>
      </c>
      <c r="H486" s="8" t="s">
        <v>84</v>
      </c>
      <c r="I486" s="9" t="s">
        <v>9</v>
      </c>
      <c r="J486" s="8"/>
      <c r="K486" s="22"/>
      <c r="L486" s="21"/>
      <c r="M486" s="21"/>
      <c r="N486" s="21"/>
      <c r="O486" s="21"/>
      <c r="Q486" s="24"/>
    </row>
    <row r="487" spans="1:17" ht="41.25" x14ac:dyDescent="0.25">
      <c r="A487" s="16">
        <v>153</v>
      </c>
      <c r="B487" s="16">
        <v>128</v>
      </c>
      <c r="C487" s="13" t="s">
        <v>382</v>
      </c>
      <c r="D487" s="8" t="s">
        <v>383</v>
      </c>
      <c r="E487" s="8" t="s">
        <v>6</v>
      </c>
      <c r="F487" s="15">
        <v>3001</v>
      </c>
      <c r="G487" s="8" t="s">
        <v>491</v>
      </c>
      <c r="H487" s="8" t="s">
        <v>384</v>
      </c>
      <c r="I487" s="9" t="s">
        <v>9</v>
      </c>
      <c r="J487" s="8"/>
      <c r="K487" s="22"/>
      <c r="L487" s="21"/>
      <c r="M487" s="21"/>
      <c r="N487" s="21"/>
      <c r="O487" s="21"/>
      <c r="Q487" s="24"/>
    </row>
    <row r="488" spans="1:17" ht="24.75" x14ac:dyDescent="0.25">
      <c r="A488" s="16">
        <v>154</v>
      </c>
      <c r="B488" s="16">
        <v>95</v>
      </c>
      <c r="C488" s="7" t="s">
        <v>294</v>
      </c>
      <c r="D488" s="8" t="s">
        <v>295</v>
      </c>
      <c r="E488" s="8" t="s">
        <v>19</v>
      </c>
      <c r="F488" s="15">
        <v>3001</v>
      </c>
      <c r="G488" s="8" t="s">
        <v>494</v>
      </c>
      <c r="H488" s="8" t="s">
        <v>20</v>
      </c>
      <c r="I488" s="9" t="s">
        <v>9</v>
      </c>
      <c r="J488" s="8"/>
      <c r="K488" s="22"/>
      <c r="L488" s="21"/>
      <c r="M488" s="21"/>
      <c r="N488" s="21"/>
      <c r="O488" s="21"/>
      <c r="Q488" s="24"/>
    </row>
    <row r="489" spans="1:17" ht="41.25" x14ac:dyDescent="0.25">
      <c r="A489" s="16">
        <v>155</v>
      </c>
      <c r="B489" s="16">
        <v>26</v>
      </c>
      <c r="C489" s="7" t="s">
        <v>93</v>
      </c>
      <c r="D489" s="8" t="s">
        <v>94</v>
      </c>
      <c r="E489" s="8" t="s">
        <v>31</v>
      </c>
      <c r="F489" s="15">
        <v>3001</v>
      </c>
      <c r="G489" s="8" t="s">
        <v>356</v>
      </c>
      <c r="H489" s="8" t="s">
        <v>95</v>
      </c>
      <c r="I489" s="9" t="s">
        <v>43</v>
      </c>
      <c r="J489" s="8"/>
      <c r="K489" s="22">
        <v>100</v>
      </c>
      <c r="L489" s="21" t="s">
        <v>642</v>
      </c>
      <c r="M489" s="21" t="s">
        <v>496</v>
      </c>
      <c r="N489" s="21" t="s">
        <v>507</v>
      </c>
      <c r="O489" s="44" t="s">
        <v>645</v>
      </c>
      <c r="Q489" s="24"/>
    </row>
    <row r="490" spans="1:17" ht="24.75" x14ac:dyDescent="0.25">
      <c r="A490" s="16">
        <v>156</v>
      </c>
      <c r="B490" s="16">
        <v>116</v>
      </c>
      <c r="C490" s="13" t="s">
        <v>354</v>
      </c>
      <c r="D490" s="8" t="s">
        <v>355</v>
      </c>
      <c r="E490" s="8" t="s">
        <v>40</v>
      </c>
      <c r="F490" s="15">
        <v>3001</v>
      </c>
      <c r="G490" s="8" t="s">
        <v>356</v>
      </c>
      <c r="H490" s="8" t="s">
        <v>353</v>
      </c>
      <c r="I490" s="9" t="s">
        <v>22</v>
      </c>
      <c r="J490" s="8"/>
      <c r="K490" s="22">
        <v>100</v>
      </c>
      <c r="L490" s="21" t="s">
        <v>643</v>
      </c>
      <c r="M490" s="21" t="s">
        <v>496</v>
      </c>
      <c r="N490" s="21" t="s">
        <v>507</v>
      </c>
      <c r="O490" s="44" t="s">
        <v>645</v>
      </c>
      <c r="Q490" s="24"/>
    </row>
    <row r="491" spans="1:17" ht="33" x14ac:dyDescent="0.25">
      <c r="A491" s="16">
        <v>157</v>
      </c>
      <c r="B491" s="16">
        <v>121</v>
      </c>
      <c r="C491" s="13" t="s">
        <v>367</v>
      </c>
      <c r="D491" s="8" t="s">
        <v>368</v>
      </c>
      <c r="E491" s="8" t="s">
        <v>40</v>
      </c>
      <c r="F491" s="15">
        <v>3001</v>
      </c>
      <c r="G491" s="8" t="s">
        <v>356</v>
      </c>
      <c r="H491" s="8" t="s">
        <v>111</v>
      </c>
      <c r="I491" s="9" t="s">
        <v>43</v>
      </c>
      <c r="J491" s="8"/>
      <c r="K491" s="22">
        <v>0</v>
      </c>
      <c r="L491" s="21" t="s">
        <v>897</v>
      </c>
      <c r="M491" s="21" t="s">
        <v>499</v>
      </c>
      <c r="N491" s="21" t="s">
        <v>507</v>
      </c>
      <c r="O491" s="44" t="s">
        <v>898</v>
      </c>
      <c r="Q491" s="24"/>
    </row>
    <row r="492" spans="1:17" ht="49.5" x14ac:dyDescent="0.25">
      <c r="A492" s="16">
        <v>158</v>
      </c>
      <c r="B492" s="16">
        <v>125</v>
      </c>
      <c r="C492" s="13" t="s">
        <v>377</v>
      </c>
      <c r="D492" s="8" t="s">
        <v>117</v>
      </c>
      <c r="E492" s="8" t="s">
        <v>58</v>
      </c>
      <c r="F492" s="15">
        <v>3001</v>
      </c>
      <c r="G492" s="8" t="s">
        <v>356</v>
      </c>
      <c r="H492" s="8" t="s">
        <v>119</v>
      </c>
      <c r="I492" s="9" t="s">
        <v>9</v>
      </c>
      <c r="J492" s="8"/>
      <c r="K492" s="22">
        <v>100</v>
      </c>
      <c r="L492" s="21" t="s">
        <v>596</v>
      </c>
      <c r="M492" s="21" t="s">
        <v>496</v>
      </c>
      <c r="N492" s="21" t="s">
        <v>507</v>
      </c>
      <c r="O492" s="44" t="s">
        <v>645</v>
      </c>
      <c r="Q492" s="24"/>
    </row>
    <row r="493" spans="1:17" ht="33" x14ac:dyDescent="0.25">
      <c r="A493" s="16">
        <v>159</v>
      </c>
      <c r="B493" s="16">
        <v>146</v>
      </c>
      <c r="C493" s="14" t="s">
        <v>435</v>
      </c>
      <c r="D493" s="8" t="s">
        <v>434</v>
      </c>
      <c r="E493" s="8" t="s">
        <v>58</v>
      </c>
      <c r="F493" s="15">
        <v>3001</v>
      </c>
      <c r="G493" s="8" t="s">
        <v>356</v>
      </c>
      <c r="H493" s="8" t="s">
        <v>188</v>
      </c>
      <c r="I493" s="9" t="s">
        <v>9</v>
      </c>
      <c r="J493" s="8"/>
      <c r="K493" s="22">
        <v>100</v>
      </c>
      <c r="L493" s="21" t="s">
        <v>644</v>
      </c>
      <c r="M493" s="21" t="s">
        <v>496</v>
      </c>
      <c r="N493" s="21" t="s">
        <v>507</v>
      </c>
      <c r="O493" s="44" t="s">
        <v>645</v>
      </c>
      <c r="Q493" s="24"/>
    </row>
    <row r="494" spans="1:17" ht="41.25" x14ac:dyDescent="0.25">
      <c r="A494" s="16">
        <v>160</v>
      </c>
      <c r="B494" s="16">
        <v>150</v>
      </c>
      <c r="C494" s="14" t="s">
        <v>442</v>
      </c>
      <c r="D494" s="8" t="s">
        <v>443</v>
      </c>
      <c r="E494" s="8" t="s">
        <v>58</v>
      </c>
      <c r="F494" s="15">
        <v>3001</v>
      </c>
      <c r="G494" s="8" t="s">
        <v>356</v>
      </c>
      <c r="H494" s="8" t="s">
        <v>188</v>
      </c>
      <c r="I494" s="9" t="s">
        <v>9</v>
      </c>
      <c r="J494" s="8"/>
      <c r="K494" s="22">
        <v>100</v>
      </c>
      <c r="L494" s="21" t="s">
        <v>598</v>
      </c>
      <c r="M494" s="21" t="s">
        <v>496</v>
      </c>
      <c r="N494" s="21" t="s">
        <v>507</v>
      </c>
      <c r="O494" s="44" t="s">
        <v>645</v>
      </c>
      <c r="Q494" s="24"/>
    </row>
    <row r="495" spans="1:17" ht="66" x14ac:dyDescent="0.25">
      <c r="A495" s="16">
        <v>161</v>
      </c>
      <c r="B495" s="16">
        <v>24</v>
      </c>
      <c r="C495" s="7" t="s">
        <v>87</v>
      </c>
      <c r="D495" s="8" t="s">
        <v>88</v>
      </c>
      <c r="E495" s="8" t="s">
        <v>40</v>
      </c>
      <c r="F495" s="15">
        <v>3001</v>
      </c>
      <c r="G495" s="8" t="s">
        <v>89</v>
      </c>
      <c r="H495" s="8" t="s">
        <v>81</v>
      </c>
      <c r="I495" s="9" t="s">
        <v>22</v>
      </c>
      <c r="J495" s="8"/>
      <c r="K495" s="22">
        <v>50</v>
      </c>
      <c r="L495" s="21" t="s">
        <v>879</v>
      </c>
      <c r="M495" s="21" t="s">
        <v>499</v>
      </c>
      <c r="N495" s="21" t="s">
        <v>507</v>
      </c>
      <c r="O495" s="44" t="s">
        <v>645</v>
      </c>
      <c r="Q495" s="24"/>
    </row>
    <row r="496" spans="1:17" ht="33" x14ac:dyDescent="0.25">
      <c r="A496" s="16">
        <v>162</v>
      </c>
      <c r="B496" s="16">
        <v>118</v>
      </c>
      <c r="C496" s="13" t="s">
        <v>359</v>
      </c>
      <c r="D496" s="8" t="s">
        <v>360</v>
      </c>
      <c r="E496" s="8" t="s">
        <v>40</v>
      </c>
      <c r="F496" s="15">
        <v>3001</v>
      </c>
      <c r="G496" s="8" t="s">
        <v>89</v>
      </c>
      <c r="H496" s="8" t="s">
        <v>361</v>
      </c>
      <c r="I496" s="9" t="s">
        <v>22</v>
      </c>
      <c r="J496" s="8"/>
      <c r="K496" s="22">
        <v>0</v>
      </c>
      <c r="L496" s="21" t="s">
        <v>880</v>
      </c>
      <c r="M496" s="21" t="s">
        <v>496</v>
      </c>
      <c r="N496" s="21" t="s">
        <v>507</v>
      </c>
      <c r="O496" s="44" t="s">
        <v>645</v>
      </c>
      <c r="Q496" s="24"/>
    </row>
    <row r="497" spans="1:20" x14ac:dyDescent="0.25">
      <c r="K497" s="23"/>
      <c r="Q497" s="24"/>
    </row>
    <row r="498" spans="1:20" x14ac:dyDescent="0.25">
      <c r="A498" s="33" t="s">
        <v>575</v>
      </c>
      <c r="B498" s="33"/>
      <c r="C498" s="33"/>
      <c r="D498" s="33"/>
      <c r="E498" s="32"/>
      <c r="F498" s="33"/>
      <c r="G498" s="32"/>
      <c r="H498" s="32"/>
      <c r="I498" s="33"/>
      <c r="J498" s="32"/>
      <c r="K498" s="35"/>
      <c r="L498" s="33"/>
      <c r="M498" s="33"/>
      <c r="N498" s="33"/>
      <c r="O498" s="33"/>
      <c r="P498" s="33"/>
      <c r="Q498" s="36">
        <f>SUM(K500:K529)/30</f>
        <v>64</v>
      </c>
      <c r="R498" s="33"/>
      <c r="T498" s="55">
        <v>20241002</v>
      </c>
    </row>
    <row r="499" spans="1:20" x14ac:dyDescent="0.25">
      <c r="K499" s="23"/>
      <c r="Q499" s="24"/>
    </row>
    <row r="500" spans="1:20" ht="24.75" x14ac:dyDescent="0.25">
      <c r="A500" s="16">
        <v>133</v>
      </c>
      <c r="B500" s="16">
        <v>5</v>
      </c>
      <c r="C500" s="7" t="s">
        <v>23</v>
      </c>
      <c r="D500" s="8" t="s">
        <v>24</v>
      </c>
      <c r="E500" s="8" t="s">
        <v>25</v>
      </c>
      <c r="F500" s="15">
        <v>3001</v>
      </c>
      <c r="G500" s="8" t="s">
        <v>491</v>
      </c>
      <c r="H500" s="8" t="s">
        <v>27</v>
      </c>
      <c r="I500" s="9" t="s">
        <v>28</v>
      </c>
      <c r="J500" s="8" t="s">
        <v>502</v>
      </c>
      <c r="K500" s="22">
        <v>100</v>
      </c>
      <c r="L500" s="21" t="s">
        <v>562</v>
      </c>
      <c r="M500" s="21" t="s">
        <v>496</v>
      </c>
      <c r="N500" s="21" t="s">
        <v>520</v>
      </c>
      <c r="O500" s="44" t="s">
        <v>645</v>
      </c>
      <c r="Q500" s="24"/>
    </row>
    <row r="501" spans="1:20" ht="49.5" x14ac:dyDescent="0.25">
      <c r="A501" s="16">
        <v>134</v>
      </c>
      <c r="B501" s="16">
        <v>8</v>
      </c>
      <c r="C501" s="7" t="s">
        <v>35</v>
      </c>
      <c r="D501" s="8" t="s">
        <v>36</v>
      </c>
      <c r="E501" s="8" t="s">
        <v>6</v>
      </c>
      <c r="F501" s="15">
        <v>3001</v>
      </c>
      <c r="G501" s="8" t="s">
        <v>491</v>
      </c>
      <c r="H501" s="8" t="s">
        <v>37</v>
      </c>
      <c r="I501" s="9" t="s">
        <v>9</v>
      </c>
      <c r="J501" s="8" t="s">
        <v>502</v>
      </c>
      <c r="K501" s="22">
        <v>100</v>
      </c>
      <c r="L501" s="21" t="s">
        <v>563</v>
      </c>
      <c r="M501" s="21" t="s">
        <v>496</v>
      </c>
      <c r="N501" s="21" t="s">
        <v>520</v>
      </c>
      <c r="O501" s="44" t="s">
        <v>645</v>
      </c>
      <c r="Q501" s="24"/>
    </row>
    <row r="502" spans="1:20" ht="24.75" x14ac:dyDescent="0.25">
      <c r="A502" s="16">
        <v>135</v>
      </c>
      <c r="B502" s="16">
        <v>16</v>
      </c>
      <c r="C502" s="7" t="s">
        <v>64</v>
      </c>
      <c r="D502" s="8" t="s">
        <v>65</v>
      </c>
      <c r="E502" s="8" t="s">
        <v>31</v>
      </c>
      <c r="F502" s="15">
        <v>3001</v>
      </c>
      <c r="G502" s="8" t="s">
        <v>491</v>
      </c>
      <c r="H502" s="8" t="s">
        <v>66</v>
      </c>
      <c r="I502" s="9" t="s">
        <v>9</v>
      </c>
      <c r="J502" s="8" t="s">
        <v>502</v>
      </c>
      <c r="K502" s="22">
        <v>0</v>
      </c>
      <c r="L502" s="21"/>
      <c r="M502" s="21" t="s">
        <v>496</v>
      </c>
      <c r="N502" s="21" t="s">
        <v>520</v>
      </c>
      <c r="O502" s="44" t="s">
        <v>645</v>
      </c>
      <c r="Q502" s="24"/>
    </row>
    <row r="503" spans="1:20" ht="24.75" x14ac:dyDescent="0.25">
      <c r="A503" s="16">
        <v>136</v>
      </c>
      <c r="B503" s="16">
        <v>17</v>
      </c>
      <c r="C503" s="7" t="s">
        <v>67</v>
      </c>
      <c r="D503" s="8" t="s">
        <v>68</v>
      </c>
      <c r="E503" s="8" t="s">
        <v>31</v>
      </c>
      <c r="F503" s="15">
        <v>3001</v>
      </c>
      <c r="G503" s="8" t="s">
        <v>491</v>
      </c>
      <c r="H503" s="8" t="s">
        <v>69</v>
      </c>
      <c r="I503" s="9" t="s">
        <v>9</v>
      </c>
      <c r="J503" s="8" t="s">
        <v>502</v>
      </c>
      <c r="K503" s="22">
        <v>20</v>
      </c>
      <c r="L503" s="21" t="s">
        <v>564</v>
      </c>
      <c r="M503" s="21" t="s">
        <v>496</v>
      </c>
      <c r="N503" s="21" t="s">
        <v>520</v>
      </c>
      <c r="O503" s="44" t="s">
        <v>645</v>
      </c>
      <c r="Q503" s="24"/>
    </row>
    <row r="504" spans="1:20" ht="49.5" x14ac:dyDescent="0.25">
      <c r="A504" s="16">
        <v>137</v>
      </c>
      <c r="B504" s="16">
        <v>19</v>
      </c>
      <c r="C504" s="7" t="s">
        <v>73</v>
      </c>
      <c r="D504" s="8" t="s">
        <v>74</v>
      </c>
      <c r="E504" s="8" t="s">
        <v>6</v>
      </c>
      <c r="F504" s="15">
        <v>3001</v>
      </c>
      <c r="G504" s="8" t="s">
        <v>491</v>
      </c>
      <c r="H504" s="8" t="s">
        <v>75</v>
      </c>
      <c r="I504" s="9" t="s">
        <v>22</v>
      </c>
      <c r="J504" s="8"/>
      <c r="K504" s="22"/>
      <c r="L504" s="21"/>
      <c r="M504" s="21" t="s">
        <v>496</v>
      </c>
      <c r="N504" s="21" t="s">
        <v>520</v>
      </c>
      <c r="O504" s="44" t="s">
        <v>645</v>
      </c>
      <c r="Q504" s="24"/>
    </row>
    <row r="505" spans="1:20" ht="24.75" x14ac:dyDescent="0.25">
      <c r="A505" s="16">
        <v>138</v>
      </c>
      <c r="B505" s="16">
        <v>21</v>
      </c>
      <c r="C505" s="7" t="s">
        <v>79</v>
      </c>
      <c r="D505" s="8" t="s">
        <v>80</v>
      </c>
      <c r="E505" s="8" t="s">
        <v>6</v>
      </c>
      <c r="F505" s="15">
        <v>3001</v>
      </c>
      <c r="G505" s="8" t="s">
        <v>491</v>
      </c>
      <c r="H505" s="8" t="s">
        <v>81</v>
      </c>
      <c r="I505" s="9" t="s">
        <v>22</v>
      </c>
      <c r="J505" s="8" t="s">
        <v>502</v>
      </c>
      <c r="K505" s="22">
        <v>100</v>
      </c>
      <c r="L505" s="21" t="s">
        <v>565</v>
      </c>
      <c r="M505" s="21" t="s">
        <v>496</v>
      </c>
      <c r="N505" s="21" t="s">
        <v>520</v>
      </c>
      <c r="O505" s="44" t="s">
        <v>645</v>
      </c>
      <c r="Q505" s="24"/>
    </row>
    <row r="506" spans="1:20" ht="33" x14ac:dyDescent="0.25">
      <c r="A506" s="16">
        <v>139</v>
      </c>
      <c r="B506" s="16">
        <v>22</v>
      </c>
      <c r="C506" s="7" t="s">
        <v>82</v>
      </c>
      <c r="D506" s="8" t="s">
        <v>83</v>
      </c>
      <c r="E506" s="8" t="s">
        <v>6</v>
      </c>
      <c r="F506" s="15">
        <v>3001</v>
      </c>
      <c r="G506" s="8" t="s">
        <v>491</v>
      </c>
      <c r="H506" s="8" t="s">
        <v>84</v>
      </c>
      <c r="I506" s="9" t="s">
        <v>22</v>
      </c>
      <c r="J506" s="8" t="s">
        <v>502</v>
      </c>
      <c r="K506" s="22">
        <v>100</v>
      </c>
      <c r="L506" s="21" t="s">
        <v>566</v>
      </c>
      <c r="M506" s="21" t="s">
        <v>496</v>
      </c>
      <c r="N506" s="21" t="s">
        <v>520</v>
      </c>
      <c r="O506" s="44" t="s">
        <v>645</v>
      </c>
      <c r="Q506" s="24"/>
    </row>
    <row r="507" spans="1:20" ht="33" x14ac:dyDescent="0.25">
      <c r="A507" s="16">
        <v>140</v>
      </c>
      <c r="B507" s="16">
        <v>23</v>
      </c>
      <c r="C507" s="7" t="s">
        <v>85</v>
      </c>
      <c r="D507" s="8" t="s">
        <v>86</v>
      </c>
      <c r="E507" s="8" t="s">
        <v>6</v>
      </c>
      <c r="F507" s="15">
        <v>3001</v>
      </c>
      <c r="G507" s="8" t="s">
        <v>491</v>
      </c>
      <c r="H507" s="8" t="s">
        <v>84</v>
      </c>
      <c r="I507" s="9" t="s">
        <v>9</v>
      </c>
      <c r="J507" s="8" t="s">
        <v>502</v>
      </c>
      <c r="K507" s="22">
        <v>100</v>
      </c>
      <c r="L507" s="21" t="s">
        <v>567</v>
      </c>
      <c r="M507" s="21" t="s">
        <v>496</v>
      </c>
      <c r="N507" s="21" t="s">
        <v>520</v>
      </c>
      <c r="O507" s="44" t="s">
        <v>645</v>
      </c>
      <c r="Q507" s="24"/>
    </row>
    <row r="508" spans="1:20" ht="66" x14ac:dyDescent="0.25">
      <c r="A508" s="16">
        <v>141</v>
      </c>
      <c r="B508" s="16">
        <v>32</v>
      </c>
      <c r="C508" s="7" t="s">
        <v>113</v>
      </c>
      <c r="D508" s="8" t="s">
        <v>114</v>
      </c>
      <c r="E508" s="8" t="s">
        <v>31</v>
      </c>
      <c r="F508" s="15">
        <v>3001</v>
      </c>
      <c r="G508" s="8" t="s">
        <v>491</v>
      </c>
      <c r="H508" s="8" t="s">
        <v>115</v>
      </c>
      <c r="I508" s="9" t="s">
        <v>9</v>
      </c>
      <c r="J508" s="8" t="s">
        <v>502</v>
      </c>
      <c r="K508" s="22">
        <v>100</v>
      </c>
      <c r="L508" s="21" t="s">
        <v>568</v>
      </c>
      <c r="M508" s="21" t="s">
        <v>496</v>
      </c>
      <c r="N508" s="21" t="s">
        <v>520</v>
      </c>
      <c r="O508" s="44" t="s">
        <v>645</v>
      </c>
      <c r="Q508" s="24"/>
    </row>
    <row r="509" spans="1:20" ht="24.75" x14ac:dyDescent="0.25">
      <c r="A509" s="16">
        <v>142</v>
      </c>
      <c r="B509" s="16">
        <v>35</v>
      </c>
      <c r="C509" s="7" t="s">
        <v>123</v>
      </c>
      <c r="D509" s="8" t="s">
        <v>124</v>
      </c>
      <c r="E509" s="8" t="s">
        <v>31</v>
      </c>
      <c r="F509" s="15">
        <v>3001</v>
      </c>
      <c r="G509" s="8" t="s">
        <v>491</v>
      </c>
      <c r="H509" s="8" t="s">
        <v>13</v>
      </c>
      <c r="I509" s="9" t="s">
        <v>28</v>
      </c>
      <c r="J509" s="8" t="s">
        <v>502</v>
      </c>
      <c r="K509" s="22">
        <v>100</v>
      </c>
      <c r="L509" s="21" t="s">
        <v>562</v>
      </c>
      <c r="M509" s="21" t="s">
        <v>496</v>
      </c>
      <c r="N509" s="21" t="s">
        <v>520</v>
      </c>
      <c r="O509" s="44" t="s">
        <v>645</v>
      </c>
      <c r="Q509" s="24"/>
    </row>
    <row r="510" spans="1:20" ht="16.5" x14ac:dyDescent="0.25">
      <c r="A510" s="16">
        <v>143</v>
      </c>
      <c r="B510" s="16">
        <v>44</v>
      </c>
      <c r="C510" s="7" t="s">
        <v>148</v>
      </c>
      <c r="D510" s="8" t="s">
        <v>149</v>
      </c>
      <c r="E510" s="8" t="s">
        <v>31</v>
      </c>
      <c r="F510" s="15">
        <v>3001</v>
      </c>
      <c r="G510" s="8" t="s">
        <v>491</v>
      </c>
      <c r="H510" s="8" t="s">
        <v>150</v>
      </c>
      <c r="I510" s="9" t="s">
        <v>43</v>
      </c>
      <c r="J510" s="8" t="s">
        <v>502</v>
      </c>
      <c r="K510" s="22">
        <v>0</v>
      </c>
      <c r="L510" s="21" t="s">
        <v>569</v>
      </c>
      <c r="M510" s="21" t="s">
        <v>496</v>
      </c>
      <c r="N510" s="21" t="s">
        <v>520</v>
      </c>
      <c r="O510" s="44" t="s">
        <v>645</v>
      </c>
      <c r="Q510" s="24"/>
    </row>
    <row r="511" spans="1:20" ht="33" x14ac:dyDescent="0.25">
      <c r="A511" s="16">
        <v>144</v>
      </c>
      <c r="B511" s="16">
        <v>49</v>
      </c>
      <c r="C511" s="7" t="s">
        <v>165</v>
      </c>
      <c r="D511" s="8" t="s">
        <v>166</v>
      </c>
      <c r="E511" s="8" t="s">
        <v>6</v>
      </c>
      <c r="F511" s="15">
        <v>3001</v>
      </c>
      <c r="G511" s="8" t="s">
        <v>491</v>
      </c>
      <c r="H511" s="8" t="s">
        <v>167</v>
      </c>
      <c r="I511" s="9" t="s">
        <v>103</v>
      </c>
      <c r="J511" s="8" t="s">
        <v>502</v>
      </c>
      <c r="K511" s="22">
        <v>100</v>
      </c>
      <c r="L511" s="21" t="s">
        <v>570</v>
      </c>
      <c r="M511" s="21" t="s">
        <v>496</v>
      </c>
      <c r="N511" s="21" t="s">
        <v>520</v>
      </c>
      <c r="O511" s="44" t="s">
        <v>645</v>
      </c>
      <c r="Q511" s="24"/>
    </row>
    <row r="512" spans="1:20" ht="16.5" x14ac:dyDescent="0.25">
      <c r="A512" s="16">
        <v>145</v>
      </c>
      <c r="B512" s="16">
        <v>52</v>
      </c>
      <c r="C512" s="7" t="s">
        <v>174</v>
      </c>
      <c r="D512" s="8" t="s">
        <v>175</v>
      </c>
      <c r="E512" s="8" t="s">
        <v>6</v>
      </c>
      <c r="F512" s="15">
        <v>3001</v>
      </c>
      <c r="G512" s="8" t="s">
        <v>491</v>
      </c>
      <c r="H512" s="8" t="s">
        <v>176</v>
      </c>
      <c r="I512" s="9" t="s">
        <v>43</v>
      </c>
      <c r="J512" s="8" t="s">
        <v>502</v>
      </c>
      <c r="K512" s="22">
        <v>100</v>
      </c>
      <c r="L512" s="21" t="s">
        <v>571</v>
      </c>
      <c r="M512" s="21" t="s">
        <v>496</v>
      </c>
      <c r="N512" s="21" t="s">
        <v>520</v>
      </c>
      <c r="O512" s="44" t="s">
        <v>645</v>
      </c>
      <c r="Q512" s="24"/>
    </row>
    <row r="513" spans="1:17" ht="41.25" x14ac:dyDescent="0.25">
      <c r="A513" s="16">
        <v>146</v>
      </c>
      <c r="B513" s="16">
        <v>53</v>
      </c>
      <c r="C513" s="7" t="s">
        <v>177</v>
      </c>
      <c r="D513" s="8" t="s">
        <v>178</v>
      </c>
      <c r="E513" s="8" t="s">
        <v>6</v>
      </c>
      <c r="F513" s="15">
        <v>3001</v>
      </c>
      <c r="G513" s="8" t="s">
        <v>491</v>
      </c>
      <c r="H513" s="8" t="s">
        <v>179</v>
      </c>
      <c r="I513" s="9" t="s">
        <v>122</v>
      </c>
      <c r="J513" s="8" t="s">
        <v>502</v>
      </c>
      <c r="K513" s="22">
        <v>100</v>
      </c>
      <c r="L513" s="21" t="s">
        <v>571</v>
      </c>
      <c r="M513" s="21" t="s">
        <v>496</v>
      </c>
      <c r="N513" s="21" t="s">
        <v>520</v>
      </c>
      <c r="O513" s="44" t="s">
        <v>645</v>
      </c>
      <c r="Q513" s="24"/>
    </row>
    <row r="514" spans="1:17" ht="41.25" x14ac:dyDescent="0.25">
      <c r="A514" s="16">
        <v>147</v>
      </c>
      <c r="B514" s="16">
        <v>60</v>
      </c>
      <c r="C514" s="7" t="s">
        <v>200</v>
      </c>
      <c r="D514" s="8" t="s">
        <v>201</v>
      </c>
      <c r="E514" s="8" t="s">
        <v>6</v>
      </c>
      <c r="F514" s="15">
        <v>3001</v>
      </c>
      <c r="G514" s="8" t="s">
        <v>491</v>
      </c>
      <c r="H514" s="8" t="s">
        <v>199</v>
      </c>
      <c r="I514" s="9" t="s">
        <v>22</v>
      </c>
      <c r="J514" s="8" t="s">
        <v>502</v>
      </c>
      <c r="K514" s="22">
        <v>0</v>
      </c>
      <c r="L514" s="21" t="s">
        <v>569</v>
      </c>
      <c r="M514" s="21" t="s">
        <v>496</v>
      </c>
      <c r="N514" s="21" t="s">
        <v>520</v>
      </c>
      <c r="O514" s="44" t="s">
        <v>645</v>
      </c>
      <c r="Q514" s="24"/>
    </row>
    <row r="515" spans="1:17" ht="49.5" x14ac:dyDescent="0.25">
      <c r="A515" s="16">
        <v>148</v>
      </c>
      <c r="B515" s="16">
        <v>67</v>
      </c>
      <c r="C515" s="7" t="s">
        <v>218</v>
      </c>
      <c r="D515" s="8" t="s">
        <v>219</v>
      </c>
      <c r="E515" s="8" t="s">
        <v>6</v>
      </c>
      <c r="F515" s="15">
        <v>3001</v>
      </c>
      <c r="G515" s="8" t="s">
        <v>491</v>
      </c>
      <c r="H515" s="8" t="s">
        <v>220</v>
      </c>
      <c r="I515" s="9" t="s">
        <v>9</v>
      </c>
      <c r="J515" s="8" t="s">
        <v>502</v>
      </c>
      <c r="K515" s="22">
        <v>100</v>
      </c>
      <c r="L515" s="21" t="s">
        <v>567</v>
      </c>
      <c r="M515" s="21" t="s">
        <v>496</v>
      </c>
      <c r="N515" s="21" t="s">
        <v>520</v>
      </c>
      <c r="O515" s="44" t="s">
        <v>645</v>
      </c>
      <c r="Q515" s="24"/>
    </row>
    <row r="516" spans="1:17" ht="57.75" x14ac:dyDescent="0.25">
      <c r="A516" s="16">
        <v>149</v>
      </c>
      <c r="B516" s="16">
        <v>74</v>
      </c>
      <c r="C516" s="7" t="s">
        <v>239</v>
      </c>
      <c r="D516" s="8" t="s">
        <v>240</v>
      </c>
      <c r="E516" s="8" t="s">
        <v>6</v>
      </c>
      <c r="F516" s="15">
        <v>3001</v>
      </c>
      <c r="G516" s="8" t="s">
        <v>491</v>
      </c>
      <c r="H516" s="8" t="s">
        <v>241</v>
      </c>
      <c r="I516" s="9" t="s">
        <v>43</v>
      </c>
      <c r="J516" s="8" t="s">
        <v>502</v>
      </c>
      <c r="K516" s="22">
        <v>100</v>
      </c>
      <c r="L516" s="21" t="s">
        <v>572</v>
      </c>
      <c r="M516" s="21" t="s">
        <v>496</v>
      </c>
      <c r="N516" s="21" t="s">
        <v>520</v>
      </c>
      <c r="O516" s="44" t="s">
        <v>645</v>
      </c>
      <c r="Q516" s="24"/>
    </row>
    <row r="517" spans="1:17" ht="33" x14ac:dyDescent="0.25">
      <c r="A517" s="16">
        <v>150</v>
      </c>
      <c r="B517" s="16">
        <v>107</v>
      </c>
      <c r="C517" s="13" t="s">
        <v>328</v>
      </c>
      <c r="D517" s="8" t="s">
        <v>329</v>
      </c>
      <c r="E517" s="8" t="s">
        <v>40</v>
      </c>
      <c r="F517" s="15">
        <v>3001</v>
      </c>
      <c r="G517" s="8" t="s">
        <v>491</v>
      </c>
      <c r="H517" s="8" t="s">
        <v>111</v>
      </c>
      <c r="I517" s="9" t="s">
        <v>9</v>
      </c>
      <c r="J517" s="8" t="s">
        <v>502</v>
      </c>
      <c r="K517" s="22">
        <v>0</v>
      </c>
      <c r="L517" s="21" t="s">
        <v>569</v>
      </c>
      <c r="M517" s="21" t="s">
        <v>496</v>
      </c>
      <c r="N517" s="21" t="s">
        <v>520</v>
      </c>
      <c r="O517" s="44" t="s">
        <v>645</v>
      </c>
      <c r="Q517" s="24"/>
    </row>
    <row r="518" spans="1:17" ht="33" x14ac:dyDescent="0.25">
      <c r="A518" s="16">
        <v>151</v>
      </c>
      <c r="B518" s="16">
        <v>114</v>
      </c>
      <c r="C518" s="13" t="s">
        <v>348</v>
      </c>
      <c r="D518" s="8" t="s">
        <v>349</v>
      </c>
      <c r="E518" s="8" t="s">
        <v>6</v>
      </c>
      <c r="F518" s="15">
        <v>3001</v>
      </c>
      <c r="G518" s="8" t="s">
        <v>491</v>
      </c>
      <c r="H518" s="8" t="s">
        <v>350</v>
      </c>
      <c r="I518" s="9" t="s">
        <v>22</v>
      </c>
      <c r="J518" s="8" t="s">
        <v>502</v>
      </c>
      <c r="K518" s="22">
        <v>100</v>
      </c>
      <c r="L518" s="21" t="s">
        <v>573</v>
      </c>
      <c r="M518" s="21" t="s">
        <v>496</v>
      </c>
      <c r="N518" s="21" t="s">
        <v>520</v>
      </c>
      <c r="O518" s="44" t="s">
        <v>645</v>
      </c>
      <c r="Q518" s="24"/>
    </row>
    <row r="519" spans="1:17" ht="16.5" x14ac:dyDescent="0.25">
      <c r="A519" s="16">
        <v>152</v>
      </c>
      <c r="B519" s="16">
        <v>123</v>
      </c>
      <c r="C519" s="13" t="s">
        <v>372</v>
      </c>
      <c r="D519" s="8" t="s">
        <v>373</v>
      </c>
      <c r="E519" s="8" t="s">
        <v>6</v>
      </c>
      <c r="F519" s="15">
        <v>3001</v>
      </c>
      <c r="G519" s="8" t="s">
        <v>491</v>
      </c>
      <c r="H519" s="8" t="s">
        <v>84</v>
      </c>
      <c r="I519" s="9" t="s">
        <v>9</v>
      </c>
      <c r="J519" s="8" t="s">
        <v>502</v>
      </c>
      <c r="K519" s="22">
        <v>0</v>
      </c>
      <c r="L519" s="21" t="s">
        <v>569</v>
      </c>
      <c r="M519" s="21" t="s">
        <v>496</v>
      </c>
      <c r="N519" s="21" t="s">
        <v>520</v>
      </c>
      <c r="O519" s="44" t="s">
        <v>645</v>
      </c>
      <c r="Q519" s="24"/>
    </row>
    <row r="520" spans="1:17" ht="41.25" x14ac:dyDescent="0.25">
      <c r="A520" s="16">
        <v>153</v>
      </c>
      <c r="B520" s="16">
        <v>128</v>
      </c>
      <c r="C520" s="13" t="s">
        <v>382</v>
      </c>
      <c r="D520" s="8" t="s">
        <v>383</v>
      </c>
      <c r="E520" s="8" t="s">
        <v>6</v>
      </c>
      <c r="F520" s="15">
        <v>3001</v>
      </c>
      <c r="G520" s="8" t="s">
        <v>491</v>
      </c>
      <c r="H520" s="8" t="s">
        <v>384</v>
      </c>
      <c r="I520" s="9" t="s">
        <v>9</v>
      </c>
      <c r="J520" s="8" t="s">
        <v>502</v>
      </c>
      <c r="K520" s="22">
        <v>100</v>
      </c>
      <c r="L520" s="21" t="s">
        <v>574</v>
      </c>
      <c r="M520" s="21" t="s">
        <v>496</v>
      </c>
      <c r="N520" s="21" t="s">
        <v>520</v>
      </c>
      <c r="O520" s="44" t="s">
        <v>645</v>
      </c>
      <c r="Q520" s="24"/>
    </row>
    <row r="521" spans="1:17" ht="24.75" x14ac:dyDescent="0.25">
      <c r="A521" s="16">
        <v>154</v>
      </c>
      <c r="B521" s="16">
        <v>95</v>
      </c>
      <c r="C521" s="7" t="s">
        <v>294</v>
      </c>
      <c r="D521" s="8" t="s">
        <v>295</v>
      </c>
      <c r="E521" s="8" t="s">
        <v>19</v>
      </c>
      <c r="F521" s="15">
        <v>3001</v>
      </c>
      <c r="G521" s="8" t="s">
        <v>494</v>
      </c>
      <c r="H521" s="8" t="s">
        <v>20</v>
      </c>
      <c r="I521" s="9" t="s">
        <v>9</v>
      </c>
      <c r="J521" s="8" t="s">
        <v>502</v>
      </c>
      <c r="K521" s="22">
        <v>0</v>
      </c>
      <c r="L521" s="21" t="s">
        <v>569</v>
      </c>
      <c r="M521" s="21" t="s">
        <v>496</v>
      </c>
      <c r="N521" s="21" t="s">
        <v>520</v>
      </c>
      <c r="O521" s="44" t="s">
        <v>645</v>
      </c>
      <c r="Q521" s="24"/>
    </row>
    <row r="522" spans="1:17" ht="41.25" x14ac:dyDescent="0.25">
      <c r="A522" s="16">
        <v>155</v>
      </c>
      <c r="B522" s="16">
        <v>26</v>
      </c>
      <c r="C522" s="7" t="s">
        <v>93</v>
      </c>
      <c r="D522" s="8" t="s">
        <v>94</v>
      </c>
      <c r="E522" s="8" t="s">
        <v>31</v>
      </c>
      <c r="F522" s="15">
        <v>3001</v>
      </c>
      <c r="G522" s="8" t="s">
        <v>356</v>
      </c>
      <c r="H522" s="8" t="s">
        <v>95</v>
      </c>
      <c r="I522" s="9" t="s">
        <v>43</v>
      </c>
      <c r="J522" s="8" t="s">
        <v>502</v>
      </c>
      <c r="K522" s="22">
        <v>0</v>
      </c>
      <c r="L522" s="21" t="s">
        <v>569</v>
      </c>
      <c r="M522" s="21" t="s">
        <v>496</v>
      </c>
      <c r="N522" s="21" t="s">
        <v>520</v>
      </c>
      <c r="O522" s="44" t="s">
        <v>645</v>
      </c>
      <c r="Q522" s="24"/>
    </row>
    <row r="523" spans="1:17" ht="24.75" x14ac:dyDescent="0.25">
      <c r="A523" s="16">
        <v>156</v>
      </c>
      <c r="B523" s="16">
        <v>116</v>
      </c>
      <c r="C523" s="13" t="s">
        <v>354</v>
      </c>
      <c r="D523" s="8" t="s">
        <v>355</v>
      </c>
      <c r="E523" s="8" t="s">
        <v>40</v>
      </c>
      <c r="F523" s="15">
        <v>3001</v>
      </c>
      <c r="G523" s="8" t="s">
        <v>356</v>
      </c>
      <c r="H523" s="8" t="s">
        <v>353</v>
      </c>
      <c r="I523" s="9" t="s">
        <v>22</v>
      </c>
      <c r="J523" s="8" t="s">
        <v>502</v>
      </c>
      <c r="K523" s="22">
        <v>100</v>
      </c>
      <c r="L523" s="21" t="s">
        <v>618</v>
      </c>
      <c r="M523" s="21" t="s">
        <v>496</v>
      </c>
      <c r="N523" s="21" t="s">
        <v>520</v>
      </c>
      <c r="O523" s="44" t="s">
        <v>645</v>
      </c>
      <c r="Q523" s="24"/>
    </row>
    <row r="524" spans="1:17" ht="33" x14ac:dyDescent="0.25">
      <c r="A524" s="16">
        <v>157</v>
      </c>
      <c r="B524" s="16">
        <v>121</v>
      </c>
      <c r="C524" s="13" t="s">
        <v>367</v>
      </c>
      <c r="D524" s="8" t="s">
        <v>368</v>
      </c>
      <c r="E524" s="8" t="s">
        <v>40</v>
      </c>
      <c r="F524" s="15">
        <v>3001</v>
      </c>
      <c r="G524" s="8" t="s">
        <v>356</v>
      </c>
      <c r="H524" s="8" t="s">
        <v>111</v>
      </c>
      <c r="I524" s="9" t="s">
        <v>43</v>
      </c>
      <c r="J524" s="8" t="s">
        <v>502</v>
      </c>
      <c r="K524" s="22">
        <v>0</v>
      </c>
      <c r="L524" s="21" t="s">
        <v>569</v>
      </c>
      <c r="M524" s="21" t="s">
        <v>496</v>
      </c>
      <c r="N524" s="21" t="s">
        <v>520</v>
      </c>
      <c r="O524" s="44" t="s">
        <v>645</v>
      </c>
      <c r="Q524" s="24"/>
    </row>
    <row r="525" spans="1:17" ht="33" x14ac:dyDescent="0.25">
      <c r="A525" s="16">
        <v>158</v>
      </c>
      <c r="B525" s="16">
        <v>125</v>
      </c>
      <c r="C525" s="13" t="s">
        <v>377</v>
      </c>
      <c r="D525" s="8" t="s">
        <v>117</v>
      </c>
      <c r="E525" s="8" t="s">
        <v>58</v>
      </c>
      <c r="F525" s="15">
        <v>3001</v>
      </c>
      <c r="G525" s="8" t="s">
        <v>356</v>
      </c>
      <c r="H525" s="8" t="s">
        <v>119</v>
      </c>
      <c r="I525" s="9" t="s">
        <v>9</v>
      </c>
      <c r="J525" s="8" t="s">
        <v>502</v>
      </c>
      <c r="K525" s="22">
        <v>100</v>
      </c>
      <c r="L525" s="21" t="s">
        <v>619</v>
      </c>
      <c r="M525" s="21" t="s">
        <v>496</v>
      </c>
      <c r="N525" s="21" t="s">
        <v>520</v>
      </c>
      <c r="O525" s="44" t="s">
        <v>645</v>
      </c>
      <c r="Q525" s="24"/>
    </row>
    <row r="526" spans="1:17" ht="33" x14ac:dyDescent="0.25">
      <c r="A526" s="16">
        <v>159</v>
      </c>
      <c r="B526" s="16">
        <v>146</v>
      </c>
      <c r="C526" s="14" t="s">
        <v>435</v>
      </c>
      <c r="D526" s="8" t="s">
        <v>434</v>
      </c>
      <c r="E526" s="8" t="s">
        <v>58</v>
      </c>
      <c r="F526" s="15">
        <v>3001</v>
      </c>
      <c r="G526" s="8" t="s">
        <v>356</v>
      </c>
      <c r="H526" s="8" t="s">
        <v>188</v>
      </c>
      <c r="I526" s="9" t="s">
        <v>9</v>
      </c>
      <c r="J526" s="8" t="s">
        <v>502</v>
      </c>
      <c r="K526" s="22">
        <v>100</v>
      </c>
      <c r="L526" s="21" t="s">
        <v>567</v>
      </c>
      <c r="M526" s="21" t="s">
        <v>496</v>
      </c>
      <c r="N526" s="21" t="s">
        <v>520</v>
      </c>
      <c r="O526" s="44" t="s">
        <v>645</v>
      </c>
      <c r="Q526" s="24"/>
    </row>
    <row r="527" spans="1:17" ht="24.75" x14ac:dyDescent="0.25">
      <c r="A527" s="16">
        <v>160</v>
      </c>
      <c r="B527" s="16">
        <v>150</v>
      </c>
      <c r="C527" s="14" t="s">
        <v>442</v>
      </c>
      <c r="D527" s="8" t="s">
        <v>443</v>
      </c>
      <c r="E527" s="8" t="s">
        <v>58</v>
      </c>
      <c r="F527" s="15">
        <v>3001</v>
      </c>
      <c r="G527" s="8" t="s">
        <v>356</v>
      </c>
      <c r="H527" s="8" t="s">
        <v>188</v>
      </c>
      <c r="I527" s="9" t="s">
        <v>9</v>
      </c>
      <c r="J527" s="8" t="s">
        <v>502</v>
      </c>
      <c r="K527" s="22">
        <v>0</v>
      </c>
      <c r="L527" s="21" t="s">
        <v>569</v>
      </c>
      <c r="M527" s="21" t="s">
        <v>496</v>
      </c>
      <c r="N527" s="21" t="s">
        <v>520</v>
      </c>
      <c r="O527" s="44" t="s">
        <v>645</v>
      </c>
      <c r="Q527" s="24"/>
    </row>
    <row r="528" spans="1:17" ht="24.75" x14ac:dyDescent="0.25">
      <c r="A528" s="16">
        <v>161</v>
      </c>
      <c r="B528" s="16">
        <v>24</v>
      </c>
      <c r="C528" s="7" t="s">
        <v>87</v>
      </c>
      <c r="D528" s="8" t="s">
        <v>88</v>
      </c>
      <c r="E528" s="8" t="s">
        <v>40</v>
      </c>
      <c r="F528" s="15">
        <v>3001</v>
      </c>
      <c r="G528" s="8" t="s">
        <v>89</v>
      </c>
      <c r="H528" s="8" t="s">
        <v>81</v>
      </c>
      <c r="I528" s="9" t="s">
        <v>22</v>
      </c>
      <c r="J528" s="8" t="s">
        <v>502</v>
      </c>
      <c r="K528" s="22">
        <v>100</v>
      </c>
      <c r="L528" s="21" t="s">
        <v>620</v>
      </c>
      <c r="M528" s="21" t="s">
        <v>496</v>
      </c>
      <c r="N528" s="21" t="s">
        <v>520</v>
      </c>
      <c r="O528" s="44" t="s">
        <v>645</v>
      </c>
      <c r="Q528" s="24"/>
    </row>
    <row r="529" spans="1:20" ht="24.75" x14ac:dyDescent="0.25">
      <c r="A529" s="16">
        <v>162</v>
      </c>
      <c r="B529" s="16">
        <v>118</v>
      </c>
      <c r="C529" s="13" t="s">
        <v>359</v>
      </c>
      <c r="D529" s="8" t="s">
        <v>360</v>
      </c>
      <c r="E529" s="8" t="s">
        <v>40</v>
      </c>
      <c r="F529" s="15">
        <v>3001</v>
      </c>
      <c r="G529" s="8" t="s">
        <v>89</v>
      </c>
      <c r="H529" s="8" t="s">
        <v>361</v>
      </c>
      <c r="I529" s="9" t="s">
        <v>22</v>
      </c>
      <c r="J529" s="8" t="s">
        <v>502</v>
      </c>
      <c r="K529" s="22">
        <v>100</v>
      </c>
      <c r="L529" s="21" t="s">
        <v>621</v>
      </c>
      <c r="M529" s="21" t="s">
        <v>496</v>
      </c>
      <c r="N529" s="21" t="s">
        <v>520</v>
      </c>
      <c r="O529" s="44" t="s">
        <v>645</v>
      </c>
      <c r="Q529" s="24"/>
    </row>
    <row r="530" spans="1:20" x14ac:dyDescent="0.25">
      <c r="K530" s="23"/>
      <c r="Q530" s="24"/>
    </row>
    <row r="531" spans="1:20" x14ac:dyDescent="0.25">
      <c r="A531" s="33" t="s">
        <v>606</v>
      </c>
      <c r="B531" s="33"/>
      <c r="C531" s="33"/>
      <c r="D531" s="33"/>
      <c r="E531" s="32"/>
      <c r="F531" s="33"/>
      <c r="G531" s="32"/>
      <c r="H531" s="32"/>
      <c r="I531" s="33"/>
      <c r="J531" s="32"/>
      <c r="K531" s="35"/>
      <c r="L531" s="33"/>
      <c r="M531" s="33"/>
      <c r="N531" s="33"/>
      <c r="O531" s="33"/>
      <c r="P531" s="33"/>
      <c r="Q531" s="36">
        <f>SUM(K533:K562)/8</f>
        <v>25</v>
      </c>
      <c r="R531" s="33"/>
      <c r="T531" s="55">
        <v>20241002</v>
      </c>
    </row>
    <row r="532" spans="1:20" x14ac:dyDescent="0.25">
      <c r="K532" s="23"/>
      <c r="Q532" s="24"/>
    </row>
    <row r="533" spans="1:20" ht="24.75" x14ac:dyDescent="0.25">
      <c r="A533" s="16">
        <v>133</v>
      </c>
      <c r="B533" s="16">
        <v>5</v>
      </c>
      <c r="C533" s="7" t="s">
        <v>23</v>
      </c>
      <c r="D533" s="8" t="s">
        <v>24</v>
      </c>
      <c r="E533" s="8" t="s">
        <v>25</v>
      </c>
      <c r="F533" s="15">
        <v>3001</v>
      </c>
      <c r="G533" s="8" t="s">
        <v>491</v>
      </c>
      <c r="H533" s="8" t="s">
        <v>27</v>
      </c>
      <c r="I533" s="9" t="s">
        <v>28</v>
      </c>
      <c r="J533" s="8"/>
      <c r="K533" s="22"/>
      <c r="L533" s="21"/>
      <c r="M533" s="21"/>
      <c r="N533" s="21"/>
      <c r="O533" s="21"/>
      <c r="Q533" s="24"/>
    </row>
    <row r="534" spans="1:20" ht="49.5" x14ac:dyDescent="0.25">
      <c r="A534" s="16">
        <v>134</v>
      </c>
      <c r="B534" s="16">
        <v>8</v>
      </c>
      <c r="C534" s="7" t="s">
        <v>35</v>
      </c>
      <c r="D534" s="8" t="s">
        <v>36</v>
      </c>
      <c r="E534" s="8" t="s">
        <v>6</v>
      </c>
      <c r="F534" s="15">
        <v>3001</v>
      </c>
      <c r="G534" s="8" t="s">
        <v>491</v>
      </c>
      <c r="H534" s="8" t="s">
        <v>37</v>
      </c>
      <c r="I534" s="9" t="s">
        <v>9</v>
      </c>
      <c r="J534" s="8"/>
      <c r="K534" s="22"/>
      <c r="L534" s="21"/>
      <c r="M534" s="21"/>
      <c r="N534" s="21"/>
      <c r="O534" s="21"/>
      <c r="Q534" s="24"/>
    </row>
    <row r="535" spans="1:20" ht="24.75" x14ac:dyDescent="0.25">
      <c r="A535" s="16">
        <v>135</v>
      </c>
      <c r="B535" s="16">
        <v>16</v>
      </c>
      <c r="C535" s="7" t="s">
        <v>64</v>
      </c>
      <c r="D535" s="8" t="s">
        <v>65</v>
      </c>
      <c r="E535" s="8" t="s">
        <v>31</v>
      </c>
      <c r="F535" s="15">
        <v>3001</v>
      </c>
      <c r="G535" s="8" t="s">
        <v>491</v>
      </c>
      <c r="H535" s="8" t="s">
        <v>66</v>
      </c>
      <c r="I535" s="9" t="s">
        <v>9</v>
      </c>
      <c r="J535" s="8"/>
      <c r="K535" s="22"/>
      <c r="L535" s="21"/>
      <c r="M535" s="21"/>
      <c r="N535" s="21"/>
      <c r="O535" s="21"/>
      <c r="Q535" s="24"/>
    </row>
    <row r="536" spans="1:20" ht="24.75" x14ac:dyDescent="0.25">
      <c r="A536" s="16">
        <v>136</v>
      </c>
      <c r="B536" s="16">
        <v>17</v>
      </c>
      <c r="C536" s="7" t="s">
        <v>67</v>
      </c>
      <c r="D536" s="8" t="s">
        <v>68</v>
      </c>
      <c r="E536" s="8" t="s">
        <v>31</v>
      </c>
      <c r="F536" s="15">
        <v>3001</v>
      </c>
      <c r="G536" s="8" t="s">
        <v>491</v>
      </c>
      <c r="H536" s="8" t="s">
        <v>69</v>
      </c>
      <c r="I536" s="9" t="s">
        <v>9</v>
      </c>
      <c r="J536" s="8"/>
      <c r="K536" s="22"/>
      <c r="L536" s="21"/>
      <c r="M536" s="21"/>
      <c r="N536" s="21"/>
      <c r="O536" s="21"/>
      <c r="Q536" s="24"/>
    </row>
    <row r="537" spans="1:20" ht="49.5" x14ac:dyDescent="0.25">
      <c r="A537" s="16">
        <v>137</v>
      </c>
      <c r="B537" s="16">
        <v>19</v>
      </c>
      <c r="C537" s="7" t="s">
        <v>73</v>
      </c>
      <c r="D537" s="8" t="s">
        <v>74</v>
      </c>
      <c r="E537" s="8" t="s">
        <v>6</v>
      </c>
      <c r="F537" s="15">
        <v>3001</v>
      </c>
      <c r="G537" s="8" t="s">
        <v>491</v>
      </c>
      <c r="H537" s="8" t="s">
        <v>75</v>
      </c>
      <c r="I537" s="9" t="s">
        <v>22</v>
      </c>
      <c r="J537" s="8"/>
      <c r="K537" s="22"/>
      <c r="L537" s="21"/>
      <c r="M537" s="21"/>
      <c r="N537" s="21"/>
      <c r="O537" s="21"/>
      <c r="Q537" s="24"/>
    </row>
    <row r="538" spans="1:20" ht="24.75" x14ac:dyDescent="0.25">
      <c r="A538" s="16">
        <v>138</v>
      </c>
      <c r="B538" s="16">
        <v>21</v>
      </c>
      <c r="C538" s="7" t="s">
        <v>79</v>
      </c>
      <c r="D538" s="8" t="s">
        <v>80</v>
      </c>
      <c r="E538" s="8" t="s">
        <v>6</v>
      </c>
      <c r="F538" s="15">
        <v>3001</v>
      </c>
      <c r="G538" s="8" t="s">
        <v>491</v>
      </c>
      <c r="H538" s="8" t="s">
        <v>81</v>
      </c>
      <c r="I538" s="9" t="s">
        <v>22</v>
      </c>
      <c r="J538" s="8"/>
      <c r="K538" s="22"/>
      <c r="L538" s="21"/>
      <c r="M538" s="21"/>
      <c r="N538" s="21"/>
      <c r="O538" s="21"/>
      <c r="Q538" s="24"/>
    </row>
    <row r="539" spans="1:20" ht="33" x14ac:dyDescent="0.25">
      <c r="A539" s="16">
        <v>139</v>
      </c>
      <c r="B539" s="16">
        <v>22</v>
      </c>
      <c r="C539" s="7" t="s">
        <v>82</v>
      </c>
      <c r="D539" s="8" t="s">
        <v>83</v>
      </c>
      <c r="E539" s="8" t="s">
        <v>6</v>
      </c>
      <c r="F539" s="15">
        <v>3001</v>
      </c>
      <c r="G539" s="8" t="s">
        <v>491</v>
      </c>
      <c r="H539" s="8" t="s">
        <v>84</v>
      </c>
      <c r="I539" s="9" t="s">
        <v>22</v>
      </c>
      <c r="J539" s="8"/>
      <c r="K539" s="22"/>
      <c r="L539" s="21"/>
      <c r="M539" s="21"/>
      <c r="N539" s="21"/>
      <c r="O539" s="21"/>
      <c r="Q539" s="24"/>
    </row>
    <row r="540" spans="1:20" ht="33" x14ac:dyDescent="0.25">
      <c r="A540" s="16">
        <v>140</v>
      </c>
      <c r="B540" s="16">
        <v>23</v>
      </c>
      <c r="C540" s="7" t="s">
        <v>85</v>
      </c>
      <c r="D540" s="8" t="s">
        <v>86</v>
      </c>
      <c r="E540" s="8" t="s">
        <v>6</v>
      </c>
      <c r="F540" s="15">
        <v>3001</v>
      </c>
      <c r="G540" s="8" t="s">
        <v>491</v>
      </c>
      <c r="H540" s="8" t="s">
        <v>84</v>
      </c>
      <c r="I540" s="9" t="s">
        <v>9</v>
      </c>
      <c r="J540" s="8"/>
      <c r="K540" s="22"/>
      <c r="L540" s="21"/>
      <c r="M540" s="21"/>
      <c r="N540" s="21"/>
      <c r="O540" s="21"/>
      <c r="Q540" s="24"/>
    </row>
    <row r="541" spans="1:20" ht="66" x14ac:dyDescent="0.25">
      <c r="A541" s="16">
        <v>141</v>
      </c>
      <c r="B541" s="16">
        <v>32</v>
      </c>
      <c r="C541" s="7" t="s">
        <v>113</v>
      </c>
      <c r="D541" s="8" t="s">
        <v>114</v>
      </c>
      <c r="E541" s="8" t="s">
        <v>31</v>
      </c>
      <c r="F541" s="15">
        <v>3001</v>
      </c>
      <c r="G541" s="8" t="s">
        <v>491</v>
      </c>
      <c r="H541" s="8" t="s">
        <v>115</v>
      </c>
      <c r="I541" s="9" t="s">
        <v>9</v>
      </c>
      <c r="J541" s="8"/>
      <c r="K541" s="22"/>
      <c r="L541" s="21"/>
      <c r="M541" s="21"/>
      <c r="N541" s="21"/>
      <c r="O541" s="21"/>
      <c r="Q541" s="24"/>
    </row>
    <row r="542" spans="1:20" ht="24.75" x14ac:dyDescent="0.25">
      <c r="A542" s="16">
        <v>142</v>
      </c>
      <c r="B542" s="16">
        <v>35</v>
      </c>
      <c r="C542" s="7" t="s">
        <v>123</v>
      </c>
      <c r="D542" s="8" t="s">
        <v>124</v>
      </c>
      <c r="E542" s="8" t="s">
        <v>31</v>
      </c>
      <c r="F542" s="15">
        <v>3001</v>
      </c>
      <c r="G542" s="8" t="s">
        <v>491</v>
      </c>
      <c r="H542" s="8" t="s">
        <v>13</v>
      </c>
      <c r="I542" s="9" t="s">
        <v>28</v>
      </c>
      <c r="J542" s="8"/>
      <c r="K542" s="22"/>
      <c r="L542" s="21"/>
      <c r="M542" s="21"/>
      <c r="N542" s="21"/>
      <c r="O542" s="21"/>
      <c r="Q542" s="24"/>
    </row>
    <row r="543" spans="1:20" ht="16.5" x14ac:dyDescent="0.25">
      <c r="A543" s="16">
        <v>143</v>
      </c>
      <c r="B543" s="16">
        <v>44</v>
      </c>
      <c r="C543" s="7" t="s">
        <v>148</v>
      </c>
      <c r="D543" s="8" t="s">
        <v>149</v>
      </c>
      <c r="E543" s="8" t="s">
        <v>31</v>
      </c>
      <c r="F543" s="15">
        <v>3001</v>
      </c>
      <c r="G543" s="8" t="s">
        <v>491</v>
      </c>
      <c r="H543" s="8" t="s">
        <v>150</v>
      </c>
      <c r="I543" s="9" t="s">
        <v>43</v>
      </c>
      <c r="J543" s="8"/>
      <c r="K543" s="22"/>
      <c r="L543" s="21"/>
      <c r="M543" s="21"/>
      <c r="N543" s="21"/>
      <c r="O543" s="21"/>
      <c r="Q543" s="24"/>
    </row>
    <row r="544" spans="1:20" ht="33" x14ac:dyDescent="0.25">
      <c r="A544" s="16">
        <v>144</v>
      </c>
      <c r="B544" s="16">
        <v>49</v>
      </c>
      <c r="C544" s="7" t="s">
        <v>165</v>
      </c>
      <c r="D544" s="8" t="s">
        <v>166</v>
      </c>
      <c r="E544" s="8" t="s">
        <v>6</v>
      </c>
      <c r="F544" s="15">
        <v>3001</v>
      </c>
      <c r="G544" s="8" t="s">
        <v>491</v>
      </c>
      <c r="H544" s="8" t="s">
        <v>167</v>
      </c>
      <c r="I544" s="9" t="s">
        <v>103</v>
      </c>
      <c r="J544" s="8"/>
      <c r="K544" s="22"/>
      <c r="L544" s="21"/>
      <c r="M544" s="21"/>
      <c r="N544" s="21"/>
      <c r="O544" s="21"/>
      <c r="Q544" s="24"/>
    </row>
    <row r="545" spans="1:17" ht="16.5" x14ac:dyDescent="0.25">
      <c r="A545" s="16">
        <v>145</v>
      </c>
      <c r="B545" s="16">
        <v>52</v>
      </c>
      <c r="C545" s="7" t="s">
        <v>174</v>
      </c>
      <c r="D545" s="8" t="s">
        <v>175</v>
      </c>
      <c r="E545" s="8" t="s">
        <v>6</v>
      </c>
      <c r="F545" s="15">
        <v>3001</v>
      </c>
      <c r="G545" s="8" t="s">
        <v>491</v>
      </c>
      <c r="H545" s="8" t="s">
        <v>176</v>
      </c>
      <c r="I545" s="9" t="s">
        <v>43</v>
      </c>
      <c r="J545" s="8"/>
      <c r="K545" s="22"/>
      <c r="L545" s="21"/>
      <c r="M545" s="21"/>
      <c r="N545" s="21"/>
      <c r="O545" s="21"/>
      <c r="Q545" s="24"/>
    </row>
    <row r="546" spans="1:17" ht="41.25" x14ac:dyDescent="0.25">
      <c r="A546" s="16">
        <v>146</v>
      </c>
      <c r="B546" s="16">
        <v>53</v>
      </c>
      <c r="C546" s="7" t="s">
        <v>177</v>
      </c>
      <c r="D546" s="8" t="s">
        <v>178</v>
      </c>
      <c r="E546" s="8" t="s">
        <v>6</v>
      </c>
      <c r="F546" s="15">
        <v>3001</v>
      </c>
      <c r="G546" s="8" t="s">
        <v>491</v>
      </c>
      <c r="H546" s="8" t="s">
        <v>179</v>
      </c>
      <c r="I546" s="9" t="s">
        <v>122</v>
      </c>
      <c r="J546" s="8"/>
      <c r="K546" s="22"/>
      <c r="L546" s="21"/>
      <c r="M546" s="21"/>
      <c r="N546" s="21"/>
      <c r="O546" s="21"/>
      <c r="Q546" s="24"/>
    </row>
    <row r="547" spans="1:17" ht="41.25" x14ac:dyDescent="0.25">
      <c r="A547" s="16">
        <v>147</v>
      </c>
      <c r="B547" s="16">
        <v>60</v>
      </c>
      <c r="C547" s="7" t="s">
        <v>200</v>
      </c>
      <c r="D547" s="8" t="s">
        <v>201</v>
      </c>
      <c r="E547" s="8" t="s">
        <v>6</v>
      </c>
      <c r="F547" s="15">
        <v>3001</v>
      </c>
      <c r="G547" s="8" t="s">
        <v>491</v>
      </c>
      <c r="H547" s="8" t="s">
        <v>199</v>
      </c>
      <c r="I547" s="9" t="s">
        <v>22</v>
      </c>
      <c r="J547" s="8"/>
      <c r="K547" s="22"/>
      <c r="L547" s="21"/>
      <c r="M547" s="21"/>
      <c r="N547" s="21"/>
      <c r="O547" s="21"/>
      <c r="Q547" s="24"/>
    </row>
    <row r="548" spans="1:17" ht="49.5" x14ac:dyDescent="0.25">
      <c r="A548" s="16">
        <v>148</v>
      </c>
      <c r="B548" s="16">
        <v>67</v>
      </c>
      <c r="C548" s="7" t="s">
        <v>218</v>
      </c>
      <c r="D548" s="8" t="s">
        <v>219</v>
      </c>
      <c r="E548" s="8" t="s">
        <v>6</v>
      </c>
      <c r="F548" s="15">
        <v>3001</v>
      </c>
      <c r="G548" s="8" t="s">
        <v>491</v>
      </c>
      <c r="H548" s="8" t="s">
        <v>220</v>
      </c>
      <c r="I548" s="9" t="s">
        <v>9</v>
      </c>
      <c r="J548" s="8"/>
      <c r="K548" s="22"/>
      <c r="L548" s="21"/>
      <c r="M548" s="21"/>
      <c r="N548" s="21"/>
      <c r="O548" s="21"/>
      <c r="Q548" s="24"/>
    </row>
    <row r="549" spans="1:17" ht="57.75" x14ac:dyDescent="0.25">
      <c r="A549" s="16">
        <v>149</v>
      </c>
      <c r="B549" s="16">
        <v>74</v>
      </c>
      <c r="C549" s="7" t="s">
        <v>239</v>
      </c>
      <c r="D549" s="8" t="s">
        <v>240</v>
      </c>
      <c r="E549" s="8" t="s">
        <v>6</v>
      </c>
      <c r="F549" s="15">
        <v>3001</v>
      </c>
      <c r="G549" s="8" t="s">
        <v>491</v>
      </c>
      <c r="H549" s="8" t="s">
        <v>241</v>
      </c>
      <c r="I549" s="9" t="s">
        <v>43</v>
      </c>
      <c r="J549" s="8"/>
      <c r="K549" s="22"/>
      <c r="L549" s="21"/>
      <c r="M549" s="21"/>
      <c r="N549" s="21"/>
      <c r="O549" s="21"/>
      <c r="Q549" s="24"/>
    </row>
    <row r="550" spans="1:17" ht="33" x14ac:dyDescent="0.25">
      <c r="A550" s="16">
        <v>150</v>
      </c>
      <c r="B550" s="16">
        <v>107</v>
      </c>
      <c r="C550" s="13" t="s">
        <v>328</v>
      </c>
      <c r="D550" s="8" t="s">
        <v>329</v>
      </c>
      <c r="E550" s="8" t="s">
        <v>40</v>
      </c>
      <c r="F550" s="15">
        <v>3001</v>
      </c>
      <c r="G550" s="8" t="s">
        <v>491</v>
      </c>
      <c r="H550" s="8" t="s">
        <v>111</v>
      </c>
      <c r="I550" s="9" t="s">
        <v>9</v>
      </c>
      <c r="J550" s="8"/>
      <c r="K550" s="22"/>
      <c r="L550" s="21"/>
      <c r="M550" s="21"/>
      <c r="N550" s="21"/>
      <c r="O550" s="21"/>
      <c r="Q550" s="24"/>
    </row>
    <row r="551" spans="1:17" ht="33" x14ac:dyDescent="0.25">
      <c r="A551" s="16">
        <v>151</v>
      </c>
      <c r="B551" s="16">
        <v>114</v>
      </c>
      <c r="C551" s="13" t="s">
        <v>348</v>
      </c>
      <c r="D551" s="8" t="s">
        <v>349</v>
      </c>
      <c r="E551" s="8" t="s">
        <v>6</v>
      </c>
      <c r="F551" s="15">
        <v>3001</v>
      </c>
      <c r="G551" s="8" t="s">
        <v>491</v>
      </c>
      <c r="H551" s="8" t="s">
        <v>350</v>
      </c>
      <c r="I551" s="9" t="s">
        <v>22</v>
      </c>
      <c r="J551" s="8"/>
      <c r="K551" s="22"/>
      <c r="L551" s="21"/>
      <c r="M551" s="21"/>
      <c r="N551" s="21"/>
      <c r="O551" s="21"/>
      <c r="Q551" s="24"/>
    </row>
    <row r="552" spans="1:17" ht="16.5" x14ac:dyDescent="0.25">
      <c r="A552" s="16">
        <v>152</v>
      </c>
      <c r="B552" s="16">
        <v>123</v>
      </c>
      <c r="C552" s="13" t="s">
        <v>372</v>
      </c>
      <c r="D552" s="8" t="s">
        <v>373</v>
      </c>
      <c r="E552" s="8" t="s">
        <v>6</v>
      </c>
      <c r="F552" s="15">
        <v>3001</v>
      </c>
      <c r="G552" s="8" t="s">
        <v>491</v>
      </c>
      <c r="H552" s="8" t="s">
        <v>84</v>
      </c>
      <c r="I552" s="9" t="s">
        <v>9</v>
      </c>
      <c r="J552" s="8"/>
      <c r="K552" s="22"/>
      <c r="L552" s="21"/>
      <c r="M552" s="21"/>
      <c r="N552" s="21"/>
      <c r="O552" s="21"/>
      <c r="Q552" s="24"/>
    </row>
    <row r="553" spans="1:17" ht="41.25" x14ac:dyDescent="0.25">
      <c r="A553" s="16">
        <v>153</v>
      </c>
      <c r="B553" s="16">
        <v>128</v>
      </c>
      <c r="C553" s="13" t="s">
        <v>382</v>
      </c>
      <c r="D553" s="8" t="s">
        <v>383</v>
      </c>
      <c r="E553" s="8" t="s">
        <v>6</v>
      </c>
      <c r="F553" s="15">
        <v>3001</v>
      </c>
      <c r="G553" s="8" t="s">
        <v>491</v>
      </c>
      <c r="H553" s="8" t="s">
        <v>384</v>
      </c>
      <c r="I553" s="9" t="s">
        <v>9</v>
      </c>
      <c r="J553" s="8"/>
      <c r="K553" s="22"/>
      <c r="L553" s="21"/>
      <c r="M553" s="21"/>
      <c r="N553" s="21"/>
      <c r="O553" s="21"/>
      <c r="Q553" s="24"/>
    </row>
    <row r="554" spans="1:17" ht="24.75" x14ac:dyDescent="0.25">
      <c r="A554" s="16">
        <v>154</v>
      </c>
      <c r="B554" s="16">
        <v>95</v>
      </c>
      <c r="C554" s="7" t="s">
        <v>294</v>
      </c>
      <c r="D554" s="8" t="s">
        <v>295</v>
      </c>
      <c r="E554" s="8" t="s">
        <v>19</v>
      </c>
      <c r="F554" s="15">
        <v>3001</v>
      </c>
      <c r="G554" s="8" t="s">
        <v>494</v>
      </c>
      <c r="H554" s="8" t="s">
        <v>20</v>
      </c>
      <c r="I554" s="9" t="s">
        <v>9</v>
      </c>
      <c r="J554" s="8"/>
      <c r="K554" s="22"/>
      <c r="L554" s="21"/>
      <c r="M554" s="21"/>
      <c r="N554" s="21"/>
      <c r="O554" s="21"/>
      <c r="Q554" s="24"/>
    </row>
    <row r="555" spans="1:17" ht="41.25" x14ac:dyDescent="0.25">
      <c r="A555" s="16">
        <v>155</v>
      </c>
      <c r="B555" s="16">
        <v>26</v>
      </c>
      <c r="C555" s="7" t="s">
        <v>93</v>
      </c>
      <c r="D555" s="8" t="s">
        <v>94</v>
      </c>
      <c r="E555" s="8" t="s">
        <v>31</v>
      </c>
      <c r="F555" s="15">
        <v>3001</v>
      </c>
      <c r="G555" s="8" t="s">
        <v>356</v>
      </c>
      <c r="H555" s="8" t="s">
        <v>95</v>
      </c>
      <c r="I555" s="9" t="s">
        <v>43</v>
      </c>
      <c r="J555" s="8"/>
      <c r="K555" s="22">
        <v>0</v>
      </c>
      <c r="L555" s="21" t="s">
        <v>655</v>
      </c>
      <c r="M555" s="21" t="s">
        <v>499</v>
      </c>
      <c r="N555" s="21" t="s">
        <v>656</v>
      </c>
      <c r="O555" s="21"/>
      <c r="Q555" s="24"/>
    </row>
    <row r="556" spans="1:17" ht="24.75" x14ac:dyDescent="0.25">
      <c r="A556" s="16">
        <v>156</v>
      </c>
      <c r="B556" s="16">
        <v>116</v>
      </c>
      <c r="C556" s="13" t="s">
        <v>354</v>
      </c>
      <c r="D556" s="8" t="s">
        <v>355</v>
      </c>
      <c r="E556" s="8" t="s">
        <v>40</v>
      </c>
      <c r="F556" s="15">
        <v>3001</v>
      </c>
      <c r="G556" s="8" t="s">
        <v>356</v>
      </c>
      <c r="H556" s="8" t="s">
        <v>353</v>
      </c>
      <c r="I556" s="9" t="s">
        <v>22</v>
      </c>
      <c r="J556" s="8"/>
      <c r="K556" s="22">
        <v>0</v>
      </c>
      <c r="L556" s="21" t="s">
        <v>655</v>
      </c>
      <c r="M556" s="21" t="s">
        <v>499</v>
      </c>
      <c r="N556" s="21" t="s">
        <v>656</v>
      </c>
      <c r="O556" s="21"/>
      <c r="Q556" s="24"/>
    </row>
    <row r="557" spans="1:17" ht="33" x14ac:dyDescent="0.25">
      <c r="A557" s="16">
        <v>157</v>
      </c>
      <c r="B557" s="16">
        <v>121</v>
      </c>
      <c r="C557" s="13" t="s">
        <v>367</v>
      </c>
      <c r="D557" s="8" t="s">
        <v>368</v>
      </c>
      <c r="E557" s="8" t="s">
        <v>40</v>
      </c>
      <c r="F557" s="15">
        <v>3001</v>
      </c>
      <c r="G557" s="8" t="s">
        <v>356</v>
      </c>
      <c r="H557" s="8" t="s">
        <v>111</v>
      </c>
      <c r="I557" s="9" t="s">
        <v>43</v>
      </c>
      <c r="J557" s="8"/>
      <c r="K557" s="22">
        <v>0</v>
      </c>
      <c r="L557" s="21" t="s">
        <v>655</v>
      </c>
      <c r="M557" s="21" t="s">
        <v>496</v>
      </c>
      <c r="N557" s="21" t="s">
        <v>656</v>
      </c>
      <c r="O557" s="21"/>
      <c r="Q557" s="24"/>
    </row>
    <row r="558" spans="1:17" ht="33" x14ac:dyDescent="0.25">
      <c r="A558" s="16">
        <v>158</v>
      </c>
      <c r="B558" s="16">
        <v>125</v>
      </c>
      <c r="C558" s="13" t="s">
        <v>377</v>
      </c>
      <c r="D558" s="8" t="s">
        <v>117</v>
      </c>
      <c r="E558" s="8" t="s">
        <v>58</v>
      </c>
      <c r="F558" s="15">
        <v>3001</v>
      </c>
      <c r="G558" s="8" t="s">
        <v>356</v>
      </c>
      <c r="H558" s="8" t="s">
        <v>119</v>
      </c>
      <c r="I558" s="9" t="s">
        <v>9</v>
      </c>
      <c r="J558" s="8"/>
      <c r="K558" s="22">
        <v>0</v>
      </c>
      <c r="L558" s="21" t="s">
        <v>655</v>
      </c>
      <c r="M558" s="21" t="s">
        <v>496</v>
      </c>
      <c r="N558" s="21" t="s">
        <v>656</v>
      </c>
      <c r="O558" s="21"/>
      <c r="Q558" s="24"/>
    </row>
    <row r="559" spans="1:17" ht="33" x14ac:dyDescent="0.25">
      <c r="A559" s="16">
        <v>159</v>
      </c>
      <c r="B559" s="16">
        <v>146</v>
      </c>
      <c r="C559" s="14" t="s">
        <v>435</v>
      </c>
      <c r="D559" s="8" t="s">
        <v>434</v>
      </c>
      <c r="E559" s="8" t="s">
        <v>58</v>
      </c>
      <c r="F559" s="15">
        <v>3001</v>
      </c>
      <c r="G559" s="8" t="s">
        <v>356</v>
      </c>
      <c r="H559" s="8" t="s">
        <v>188</v>
      </c>
      <c r="I559" s="9" t="s">
        <v>9</v>
      </c>
      <c r="J559" s="8"/>
      <c r="K559" s="22">
        <v>100</v>
      </c>
      <c r="L559" s="21" t="s">
        <v>657</v>
      </c>
      <c r="M559" s="21" t="s">
        <v>496</v>
      </c>
      <c r="N559" s="21" t="s">
        <v>656</v>
      </c>
      <c r="O559" s="21"/>
      <c r="Q559" s="24"/>
    </row>
    <row r="560" spans="1:17" ht="24.75" x14ac:dyDescent="0.25">
      <c r="A560" s="16">
        <v>160</v>
      </c>
      <c r="B560" s="16">
        <v>150</v>
      </c>
      <c r="C560" s="14" t="s">
        <v>442</v>
      </c>
      <c r="D560" s="8" t="s">
        <v>443</v>
      </c>
      <c r="E560" s="8" t="s">
        <v>58</v>
      </c>
      <c r="F560" s="15">
        <v>3001</v>
      </c>
      <c r="G560" s="8" t="s">
        <v>356</v>
      </c>
      <c r="H560" s="8" t="s">
        <v>188</v>
      </c>
      <c r="I560" s="9" t="s">
        <v>9</v>
      </c>
      <c r="J560" s="8"/>
      <c r="K560" s="22">
        <v>0</v>
      </c>
      <c r="L560" s="21" t="s">
        <v>655</v>
      </c>
      <c r="M560" s="21" t="s">
        <v>496</v>
      </c>
      <c r="N560" s="21" t="s">
        <v>656</v>
      </c>
      <c r="O560" s="21"/>
      <c r="Q560" s="24"/>
    </row>
    <row r="561" spans="1:20" ht="24.75" x14ac:dyDescent="0.25">
      <c r="A561" s="16">
        <v>161</v>
      </c>
      <c r="B561" s="16">
        <v>24</v>
      </c>
      <c r="C561" s="7" t="s">
        <v>87</v>
      </c>
      <c r="D561" s="8" t="s">
        <v>88</v>
      </c>
      <c r="E561" s="8" t="s">
        <v>40</v>
      </c>
      <c r="F561" s="15">
        <v>3001</v>
      </c>
      <c r="G561" s="8" t="s">
        <v>89</v>
      </c>
      <c r="H561" s="8" t="s">
        <v>81</v>
      </c>
      <c r="I561" s="9" t="s">
        <v>22</v>
      </c>
      <c r="J561" s="8"/>
      <c r="K561" s="22">
        <v>0</v>
      </c>
      <c r="L561" s="21" t="s">
        <v>655</v>
      </c>
      <c r="M561" s="21" t="s">
        <v>496</v>
      </c>
      <c r="N561" s="21" t="s">
        <v>656</v>
      </c>
      <c r="O561" s="21"/>
      <c r="Q561" s="24"/>
    </row>
    <row r="562" spans="1:20" ht="99" x14ac:dyDescent="0.25">
      <c r="A562" s="16">
        <v>162</v>
      </c>
      <c r="B562" s="16">
        <v>118</v>
      </c>
      <c r="C562" s="13" t="s">
        <v>359</v>
      </c>
      <c r="D562" s="8" t="s">
        <v>360</v>
      </c>
      <c r="E562" s="8" t="s">
        <v>40</v>
      </c>
      <c r="F562" s="15">
        <v>3001</v>
      </c>
      <c r="G562" s="8" t="s">
        <v>89</v>
      </c>
      <c r="H562" s="8" t="s">
        <v>361</v>
      </c>
      <c r="I562" s="9" t="s">
        <v>22</v>
      </c>
      <c r="J562" s="8"/>
      <c r="K562" s="22">
        <v>100</v>
      </c>
      <c r="L562" s="21" t="s">
        <v>929</v>
      </c>
      <c r="M562" s="21" t="s">
        <v>499</v>
      </c>
      <c r="N562" s="21" t="s">
        <v>658</v>
      </c>
      <c r="O562" s="21" t="s">
        <v>930</v>
      </c>
      <c r="Q562" s="24"/>
    </row>
    <row r="563" spans="1:20" x14ac:dyDescent="0.25">
      <c r="K563" s="23"/>
      <c r="Q563" s="24"/>
    </row>
    <row r="564" spans="1:20" x14ac:dyDescent="0.25">
      <c r="A564" s="33" t="s">
        <v>607</v>
      </c>
      <c r="B564" s="33"/>
      <c r="C564" s="33"/>
      <c r="D564" s="32"/>
      <c r="E564" s="32"/>
      <c r="F564" s="33"/>
      <c r="G564" s="32"/>
      <c r="H564" s="32"/>
      <c r="I564" s="33"/>
      <c r="J564" s="32"/>
      <c r="K564" s="35"/>
      <c r="L564" s="33"/>
      <c r="M564" s="33"/>
      <c r="N564" s="33"/>
      <c r="O564" s="33"/>
      <c r="P564" s="33"/>
      <c r="Q564" s="36">
        <f>SUM(K566:K595)/30</f>
        <v>81.666666666666671</v>
      </c>
      <c r="R564" s="33"/>
      <c r="T564" s="55">
        <v>20241002</v>
      </c>
    </row>
    <row r="565" spans="1:20" x14ac:dyDescent="0.25">
      <c r="D565" s="3"/>
      <c r="K565" s="23"/>
      <c r="Q565" s="24"/>
    </row>
    <row r="566" spans="1:20" ht="24.75" x14ac:dyDescent="0.25">
      <c r="A566" s="16">
        <v>133</v>
      </c>
      <c r="B566" s="16">
        <v>5</v>
      </c>
      <c r="C566" s="7" t="s">
        <v>23</v>
      </c>
      <c r="D566" s="8" t="s">
        <v>24</v>
      </c>
      <c r="E566" s="8" t="s">
        <v>25</v>
      </c>
      <c r="F566" s="15">
        <v>3001</v>
      </c>
      <c r="G566" s="8" t="s">
        <v>491</v>
      </c>
      <c r="H566" s="8" t="s">
        <v>27</v>
      </c>
      <c r="I566" s="9" t="s">
        <v>28</v>
      </c>
      <c r="J566" s="8" t="s">
        <v>502</v>
      </c>
      <c r="K566" s="46">
        <v>100</v>
      </c>
      <c r="L566" s="44" t="s">
        <v>659</v>
      </c>
      <c r="M566" s="44" t="s">
        <v>496</v>
      </c>
      <c r="N566" s="44" t="s">
        <v>497</v>
      </c>
      <c r="O566" s="44" t="s">
        <v>645</v>
      </c>
      <c r="Q566" s="24"/>
    </row>
    <row r="567" spans="1:20" ht="49.5" x14ac:dyDescent="0.25">
      <c r="A567" s="16">
        <v>134</v>
      </c>
      <c r="B567" s="16">
        <v>8</v>
      </c>
      <c r="C567" s="7" t="s">
        <v>35</v>
      </c>
      <c r="D567" s="8" t="s">
        <v>36</v>
      </c>
      <c r="E567" s="8" t="s">
        <v>6</v>
      </c>
      <c r="F567" s="15">
        <v>3001</v>
      </c>
      <c r="G567" s="8" t="s">
        <v>491</v>
      </c>
      <c r="H567" s="8" t="s">
        <v>37</v>
      </c>
      <c r="I567" s="9" t="s">
        <v>9</v>
      </c>
      <c r="J567" s="8" t="s">
        <v>502</v>
      </c>
      <c r="K567" s="46">
        <v>100</v>
      </c>
      <c r="L567" s="44" t="s">
        <v>660</v>
      </c>
      <c r="M567" s="44" t="s">
        <v>496</v>
      </c>
      <c r="N567" s="44" t="s">
        <v>497</v>
      </c>
      <c r="O567" s="44" t="s">
        <v>645</v>
      </c>
      <c r="Q567" s="24"/>
    </row>
    <row r="568" spans="1:20" ht="24.75" x14ac:dyDescent="0.25">
      <c r="A568" s="16">
        <v>135</v>
      </c>
      <c r="B568" s="16">
        <v>16</v>
      </c>
      <c r="C568" s="7" t="s">
        <v>64</v>
      </c>
      <c r="D568" s="8" t="s">
        <v>65</v>
      </c>
      <c r="E568" s="8" t="s">
        <v>31</v>
      </c>
      <c r="F568" s="15">
        <v>3001</v>
      </c>
      <c r="G568" s="8" t="s">
        <v>491</v>
      </c>
      <c r="H568" s="8" t="s">
        <v>66</v>
      </c>
      <c r="I568" s="9" t="s">
        <v>9</v>
      </c>
      <c r="J568" s="8" t="s">
        <v>502</v>
      </c>
      <c r="K568" s="46">
        <v>100</v>
      </c>
      <c r="L568" s="44" t="s">
        <v>661</v>
      </c>
      <c r="M568" s="44" t="s">
        <v>496</v>
      </c>
      <c r="N568" s="44" t="s">
        <v>497</v>
      </c>
      <c r="O568" s="44" t="s">
        <v>645</v>
      </c>
      <c r="Q568" s="24"/>
    </row>
    <row r="569" spans="1:20" ht="24.75" x14ac:dyDescent="0.25">
      <c r="A569" s="16">
        <v>136</v>
      </c>
      <c r="B569" s="16">
        <v>17</v>
      </c>
      <c r="C569" s="7" t="s">
        <v>67</v>
      </c>
      <c r="D569" s="8" t="s">
        <v>68</v>
      </c>
      <c r="E569" s="8" t="s">
        <v>31</v>
      </c>
      <c r="F569" s="15">
        <v>3001</v>
      </c>
      <c r="G569" s="8" t="s">
        <v>491</v>
      </c>
      <c r="H569" s="8" t="s">
        <v>69</v>
      </c>
      <c r="I569" s="9" t="s">
        <v>9</v>
      </c>
      <c r="J569" s="8" t="s">
        <v>502</v>
      </c>
      <c r="K569" s="46">
        <v>100</v>
      </c>
      <c r="L569" s="44" t="s">
        <v>662</v>
      </c>
      <c r="M569" s="44" t="s">
        <v>496</v>
      </c>
      <c r="N569" s="44" t="s">
        <v>497</v>
      </c>
      <c r="O569" s="44" t="s">
        <v>645</v>
      </c>
      <c r="Q569" s="24"/>
    </row>
    <row r="570" spans="1:20" ht="49.5" x14ac:dyDescent="0.25">
      <c r="A570" s="16">
        <v>137</v>
      </c>
      <c r="B570" s="16">
        <v>19</v>
      </c>
      <c r="C570" s="7" t="s">
        <v>73</v>
      </c>
      <c r="D570" s="8" t="s">
        <v>74</v>
      </c>
      <c r="E570" s="8" t="s">
        <v>6</v>
      </c>
      <c r="F570" s="15">
        <v>3001</v>
      </c>
      <c r="G570" s="8" t="s">
        <v>491</v>
      </c>
      <c r="H570" s="8" t="s">
        <v>75</v>
      </c>
      <c r="I570" s="9" t="s">
        <v>22</v>
      </c>
      <c r="J570" s="8" t="s">
        <v>502</v>
      </c>
      <c r="K570" s="46">
        <v>100</v>
      </c>
      <c r="L570" s="44" t="s">
        <v>663</v>
      </c>
      <c r="M570" s="44" t="s">
        <v>496</v>
      </c>
      <c r="N570" s="44" t="s">
        <v>497</v>
      </c>
      <c r="O570" s="44" t="s">
        <v>645</v>
      </c>
      <c r="Q570" s="24"/>
    </row>
    <row r="571" spans="1:20" ht="24.75" x14ac:dyDescent="0.25">
      <c r="A571" s="16">
        <v>138</v>
      </c>
      <c r="B571" s="16">
        <v>21</v>
      </c>
      <c r="C571" s="7" t="s">
        <v>79</v>
      </c>
      <c r="D571" s="8" t="s">
        <v>80</v>
      </c>
      <c r="E571" s="8" t="s">
        <v>6</v>
      </c>
      <c r="F571" s="15">
        <v>3001</v>
      </c>
      <c r="G571" s="8" t="s">
        <v>491</v>
      </c>
      <c r="H571" s="8" t="s">
        <v>81</v>
      </c>
      <c r="I571" s="9" t="s">
        <v>22</v>
      </c>
      <c r="J571" s="8" t="s">
        <v>502</v>
      </c>
      <c r="K571" s="46">
        <v>0</v>
      </c>
      <c r="L571" s="44" t="s">
        <v>664</v>
      </c>
      <c r="M571" s="44" t="s">
        <v>499</v>
      </c>
      <c r="N571" s="44" t="s">
        <v>497</v>
      </c>
      <c r="O571" s="44" t="s">
        <v>665</v>
      </c>
      <c r="Q571" s="24"/>
    </row>
    <row r="572" spans="1:20" ht="33" x14ac:dyDescent="0.25">
      <c r="A572" s="16">
        <v>139</v>
      </c>
      <c r="B572" s="16">
        <v>22</v>
      </c>
      <c r="C572" s="7" t="s">
        <v>82</v>
      </c>
      <c r="D572" s="8" t="s">
        <v>83</v>
      </c>
      <c r="E572" s="8" t="s">
        <v>6</v>
      </c>
      <c r="F572" s="15">
        <v>3001</v>
      </c>
      <c r="G572" s="8" t="s">
        <v>491</v>
      </c>
      <c r="H572" s="8" t="s">
        <v>84</v>
      </c>
      <c r="I572" s="9" t="s">
        <v>22</v>
      </c>
      <c r="J572" s="8" t="s">
        <v>502</v>
      </c>
      <c r="K572" s="46">
        <v>0</v>
      </c>
      <c r="L572" s="44" t="s">
        <v>569</v>
      </c>
      <c r="M572" s="44" t="s">
        <v>499</v>
      </c>
      <c r="N572" s="44" t="s">
        <v>497</v>
      </c>
      <c r="O572" s="44" t="s">
        <v>665</v>
      </c>
      <c r="Q572" s="24"/>
    </row>
    <row r="573" spans="1:20" ht="33" x14ac:dyDescent="0.25">
      <c r="A573" s="16">
        <v>140</v>
      </c>
      <c r="B573" s="16">
        <v>23</v>
      </c>
      <c r="C573" s="7" t="s">
        <v>85</v>
      </c>
      <c r="D573" s="8" t="s">
        <v>86</v>
      </c>
      <c r="E573" s="8" t="s">
        <v>6</v>
      </c>
      <c r="F573" s="15">
        <v>3001</v>
      </c>
      <c r="G573" s="8" t="s">
        <v>491</v>
      </c>
      <c r="H573" s="8" t="s">
        <v>84</v>
      </c>
      <c r="I573" s="9" t="s">
        <v>9</v>
      </c>
      <c r="J573" s="8" t="s">
        <v>502</v>
      </c>
      <c r="K573" s="46">
        <v>100</v>
      </c>
      <c r="L573" s="44" t="s">
        <v>666</v>
      </c>
      <c r="M573" s="44" t="s">
        <v>496</v>
      </c>
      <c r="N573" s="44" t="s">
        <v>497</v>
      </c>
      <c r="O573" s="44" t="s">
        <v>645</v>
      </c>
      <c r="Q573" s="24"/>
    </row>
    <row r="574" spans="1:20" ht="66" x14ac:dyDescent="0.25">
      <c r="A574" s="16">
        <v>141</v>
      </c>
      <c r="B574" s="16">
        <v>32</v>
      </c>
      <c r="C574" s="7" t="s">
        <v>113</v>
      </c>
      <c r="D574" s="8" t="s">
        <v>114</v>
      </c>
      <c r="E574" s="8" t="s">
        <v>31</v>
      </c>
      <c r="F574" s="15">
        <v>3001</v>
      </c>
      <c r="G574" s="8" t="s">
        <v>491</v>
      </c>
      <c r="H574" s="8" t="s">
        <v>115</v>
      </c>
      <c r="I574" s="9" t="s">
        <v>9</v>
      </c>
      <c r="J574" s="8" t="s">
        <v>502</v>
      </c>
      <c r="K574" s="46">
        <v>100</v>
      </c>
      <c r="L574" s="44" t="s">
        <v>667</v>
      </c>
      <c r="M574" s="44" t="s">
        <v>496</v>
      </c>
      <c r="N574" s="44" t="s">
        <v>497</v>
      </c>
      <c r="O574" s="44" t="s">
        <v>645</v>
      </c>
      <c r="Q574" s="24"/>
    </row>
    <row r="575" spans="1:20" ht="24.75" x14ac:dyDescent="0.25">
      <c r="A575" s="16">
        <v>142</v>
      </c>
      <c r="B575" s="16">
        <v>35</v>
      </c>
      <c r="C575" s="7" t="s">
        <v>123</v>
      </c>
      <c r="D575" s="8" t="s">
        <v>124</v>
      </c>
      <c r="E575" s="8" t="s">
        <v>31</v>
      </c>
      <c r="F575" s="15">
        <v>3001</v>
      </c>
      <c r="G575" s="8" t="s">
        <v>491</v>
      </c>
      <c r="H575" s="8" t="s">
        <v>13</v>
      </c>
      <c r="I575" s="9" t="s">
        <v>28</v>
      </c>
      <c r="J575" s="8" t="s">
        <v>502</v>
      </c>
      <c r="K575" s="46">
        <v>100</v>
      </c>
      <c r="L575" s="44" t="s">
        <v>659</v>
      </c>
      <c r="M575" s="44" t="s">
        <v>496</v>
      </c>
      <c r="N575" s="44" t="s">
        <v>497</v>
      </c>
      <c r="O575" s="44" t="s">
        <v>645</v>
      </c>
      <c r="Q575" s="24"/>
    </row>
    <row r="576" spans="1:20" ht="16.5" x14ac:dyDescent="0.25">
      <c r="A576" s="16">
        <v>143</v>
      </c>
      <c r="B576" s="16">
        <v>44</v>
      </c>
      <c r="C576" s="7" t="s">
        <v>148</v>
      </c>
      <c r="D576" s="8" t="s">
        <v>149</v>
      </c>
      <c r="E576" s="8" t="s">
        <v>31</v>
      </c>
      <c r="F576" s="15">
        <v>3001</v>
      </c>
      <c r="G576" s="8" t="s">
        <v>491</v>
      </c>
      <c r="H576" s="8" t="s">
        <v>150</v>
      </c>
      <c r="I576" s="9" t="s">
        <v>43</v>
      </c>
      <c r="J576" s="8" t="s">
        <v>502</v>
      </c>
      <c r="K576" s="46">
        <v>100</v>
      </c>
      <c r="L576" s="44" t="s">
        <v>668</v>
      </c>
      <c r="M576" s="44" t="s">
        <v>496</v>
      </c>
      <c r="N576" s="44" t="s">
        <v>497</v>
      </c>
      <c r="O576" s="44" t="s">
        <v>645</v>
      </c>
      <c r="Q576" s="24"/>
    </row>
    <row r="577" spans="1:17" ht="33" x14ac:dyDescent="0.25">
      <c r="A577" s="16">
        <v>144</v>
      </c>
      <c r="B577" s="16">
        <v>49</v>
      </c>
      <c r="C577" s="7" t="s">
        <v>165</v>
      </c>
      <c r="D577" s="8" t="s">
        <v>166</v>
      </c>
      <c r="E577" s="8" t="s">
        <v>6</v>
      </c>
      <c r="F577" s="15">
        <v>3001</v>
      </c>
      <c r="G577" s="8" t="s">
        <v>491</v>
      </c>
      <c r="H577" s="8" t="s">
        <v>167</v>
      </c>
      <c r="I577" s="9" t="s">
        <v>103</v>
      </c>
      <c r="J577" s="8" t="s">
        <v>502</v>
      </c>
      <c r="K577" s="46">
        <v>100</v>
      </c>
      <c r="L577" s="44" t="s">
        <v>669</v>
      </c>
      <c r="M577" s="44" t="s">
        <v>496</v>
      </c>
      <c r="N577" s="44" t="s">
        <v>497</v>
      </c>
      <c r="O577" s="44" t="s">
        <v>645</v>
      </c>
      <c r="Q577" s="24"/>
    </row>
    <row r="578" spans="1:17" ht="16.5" x14ac:dyDescent="0.25">
      <c r="A578" s="16">
        <v>145</v>
      </c>
      <c r="B578" s="16">
        <v>52</v>
      </c>
      <c r="C578" s="7" t="s">
        <v>174</v>
      </c>
      <c r="D578" s="8" t="s">
        <v>175</v>
      </c>
      <c r="E578" s="8" t="s">
        <v>6</v>
      </c>
      <c r="F578" s="15">
        <v>3001</v>
      </c>
      <c r="G578" s="8" t="s">
        <v>491</v>
      </c>
      <c r="H578" s="8" t="s">
        <v>176</v>
      </c>
      <c r="I578" s="9" t="s">
        <v>43</v>
      </c>
      <c r="J578" s="8" t="s">
        <v>502</v>
      </c>
      <c r="K578" s="46">
        <v>100</v>
      </c>
      <c r="L578" s="44" t="s">
        <v>670</v>
      </c>
      <c r="M578" s="44" t="s">
        <v>496</v>
      </c>
      <c r="N578" s="44" t="s">
        <v>497</v>
      </c>
      <c r="O578" s="44" t="s">
        <v>645</v>
      </c>
      <c r="Q578" s="24"/>
    </row>
    <row r="579" spans="1:17" ht="41.25" x14ac:dyDescent="0.25">
      <c r="A579" s="16">
        <v>146</v>
      </c>
      <c r="B579" s="16">
        <v>53</v>
      </c>
      <c r="C579" s="7" t="s">
        <v>177</v>
      </c>
      <c r="D579" s="8" t="s">
        <v>178</v>
      </c>
      <c r="E579" s="8" t="s">
        <v>6</v>
      </c>
      <c r="F579" s="15">
        <v>3001</v>
      </c>
      <c r="G579" s="8" t="s">
        <v>491</v>
      </c>
      <c r="H579" s="8" t="s">
        <v>179</v>
      </c>
      <c r="I579" s="9" t="s">
        <v>122</v>
      </c>
      <c r="J579" s="8" t="s">
        <v>502</v>
      </c>
      <c r="K579" s="46">
        <v>100</v>
      </c>
      <c r="L579" s="44" t="s">
        <v>671</v>
      </c>
      <c r="M579" s="44" t="s">
        <v>496</v>
      </c>
      <c r="N579" s="44" t="s">
        <v>497</v>
      </c>
      <c r="O579" s="44" t="s">
        <v>645</v>
      </c>
      <c r="Q579" s="24"/>
    </row>
    <row r="580" spans="1:17" ht="41.25" x14ac:dyDescent="0.25">
      <c r="A580" s="16">
        <v>147</v>
      </c>
      <c r="B580" s="16">
        <v>60</v>
      </c>
      <c r="C580" s="7" t="s">
        <v>200</v>
      </c>
      <c r="D580" s="8" t="s">
        <v>201</v>
      </c>
      <c r="E580" s="8" t="s">
        <v>6</v>
      </c>
      <c r="F580" s="15">
        <v>3001</v>
      </c>
      <c r="G580" s="8" t="s">
        <v>491</v>
      </c>
      <c r="H580" s="8" t="s">
        <v>199</v>
      </c>
      <c r="I580" s="9" t="s">
        <v>22</v>
      </c>
      <c r="J580" s="8" t="s">
        <v>502</v>
      </c>
      <c r="K580" s="46">
        <v>100</v>
      </c>
      <c r="L580" s="44" t="s">
        <v>672</v>
      </c>
      <c r="M580" s="44" t="s">
        <v>496</v>
      </c>
      <c r="N580" s="44" t="s">
        <v>497</v>
      </c>
      <c r="O580" s="44" t="s">
        <v>645</v>
      </c>
      <c r="Q580" s="24"/>
    </row>
    <row r="581" spans="1:17" ht="49.5" x14ac:dyDescent="0.25">
      <c r="A581" s="16">
        <v>148</v>
      </c>
      <c r="B581" s="16">
        <v>67</v>
      </c>
      <c r="C581" s="7" t="s">
        <v>218</v>
      </c>
      <c r="D581" s="8" t="s">
        <v>219</v>
      </c>
      <c r="E581" s="8" t="s">
        <v>6</v>
      </c>
      <c r="F581" s="15">
        <v>3001</v>
      </c>
      <c r="G581" s="8" t="s">
        <v>491</v>
      </c>
      <c r="H581" s="8" t="s">
        <v>220</v>
      </c>
      <c r="I581" s="9" t="s">
        <v>9</v>
      </c>
      <c r="J581" s="8" t="s">
        <v>502</v>
      </c>
      <c r="K581" s="46">
        <v>100</v>
      </c>
      <c r="L581" s="44" t="s">
        <v>673</v>
      </c>
      <c r="M581" s="44" t="s">
        <v>496</v>
      </c>
      <c r="N581" s="44" t="s">
        <v>497</v>
      </c>
      <c r="O581" s="44" t="s">
        <v>645</v>
      </c>
      <c r="Q581" s="24"/>
    </row>
    <row r="582" spans="1:17" ht="57.75" x14ac:dyDescent="0.25">
      <c r="A582" s="16">
        <v>149</v>
      </c>
      <c r="B582" s="16">
        <v>74</v>
      </c>
      <c r="C582" s="7" t="s">
        <v>239</v>
      </c>
      <c r="D582" s="8" t="s">
        <v>240</v>
      </c>
      <c r="E582" s="8" t="s">
        <v>6</v>
      </c>
      <c r="F582" s="15">
        <v>3001</v>
      </c>
      <c r="G582" s="8" t="s">
        <v>491</v>
      </c>
      <c r="H582" s="8" t="s">
        <v>241</v>
      </c>
      <c r="I582" s="9" t="s">
        <v>43</v>
      </c>
      <c r="J582" s="8" t="s">
        <v>502</v>
      </c>
      <c r="K582" s="46">
        <v>100</v>
      </c>
      <c r="L582" s="44" t="s">
        <v>674</v>
      </c>
      <c r="M582" s="44" t="s">
        <v>496</v>
      </c>
      <c r="N582" s="44" t="s">
        <v>497</v>
      </c>
      <c r="O582" s="44" t="s">
        <v>645</v>
      </c>
      <c r="Q582" s="24"/>
    </row>
    <row r="583" spans="1:17" ht="33" x14ac:dyDescent="0.25">
      <c r="A583" s="16">
        <v>150</v>
      </c>
      <c r="B583" s="16">
        <v>107</v>
      </c>
      <c r="C583" s="13" t="s">
        <v>328</v>
      </c>
      <c r="D583" s="8" t="s">
        <v>329</v>
      </c>
      <c r="E583" s="8" t="s">
        <v>40</v>
      </c>
      <c r="F583" s="15">
        <v>3001</v>
      </c>
      <c r="G583" s="8" t="s">
        <v>491</v>
      </c>
      <c r="H583" s="8" t="s">
        <v>111</v>
      </c>
      <c r="I583" s="9" t="s">
        <v>9</v>
      </c>
      <c r="J583" s="8" t="s">
        <v>502</v>
      </c>
      <c r="K583" s="46">
        <v>100</v>
      </c>
      <c r="L583" s="44" t="s">
        <v>819</v>
      </c>
      <c r="M583" s="44" t="s">
        <v>496</v>
      </c>
      <c r="N583" s="44" t="s">
        <v>497</v>
      </c>
      <c r="O583" s="44" t="s">
        <v>645</v>
      </c>
      <c r="Q583" s="24"/>
    </row>
    <row r="584" spans="1:17" ht="33" x14ac:dyDescent="0.25">
      <c r="A584" s="16">
        <v>151</v>
      </c>
      <c r="B584" s="16">
        <v>114</v>
      </c>
      <c r="C584" s="13" t="s">
        <v>348</v>
      </c>
      <c r="D584" s="8" t="s">
        <v>349</v>
      </c>
      <c r="E584" s="8" t="s">
        <v>6</v>
      </c>
      <c r="F584" s="15">
        <v>3001</v>
      </c>
      <c r="G584" s="8" t="s">
        <v>491</v>
      </c>
      <c r="H584" s="8" t="s">
        <v>350</v>
      </c>
      <c r="I584" s="9" t="s">
        <v>22</v>
      </c>
      <c r="J584" s="8" t="s">
        <v>502</v>
      </c>
      <c r="K584" s="46">
        <v>100</v>
      </c>
      <c r="L584" s="44" t="s">
        <v>675</v>
      </c>
      <c r="M584" s="44" t="s">
        <v>496</v>
      </c>
      <c r="N584" s="44" t="s">
        <v>497</v>
      </c>
      <c r="O584" s="44" t="s">
        <v>645</v>
      </c>
      <c r="Q584" s="24"/>
    </row>
    <row r="585" spans="1:17" ht="16.5" x14ac:dyDescent="0.25">
      <c r="A585" s="16">
        <v>152</v>
      </c>
      <c r="B585" s="16">
        <v>123</v>
      </c>
      <c r="C585" s="13" t="s">
        <v>372</v>
      </c>
      <c r="D585" s="8" t="s">
        <v>373</v>
      </c>
      <c r="E585" s="8" t="s">
        <v>6</v>
      </c>
      <c r="F585" s="15">
        <v>3001</v>
      </c>
      <c r="G585" s="8" t="s">
        <v>491</v>
      </c>
      <c r="H585" s="8" t="s">
        <v>84</v>
      </c>
      <c r="I585" s="9" t="s">
        <v>9</v>
      </c>
      <c r="J585" s="8" t="s">
        <v>502</v>
      </c>
      <c r="K585" s="46">
        <v>100</v>
      </c>
      <c r="L585" s="44" t="s">
        <v>676</v>
      </c>
      <c r="M585" s="44" t="s">
        <v>496</v>
      </c>
      <c r="N585" s="44" t="s">
        <v>497</v>
      </c>
      <c r="O585" s="44" t="s">
        <v>645</v>
      </c>
      <c r="Q585" s="24"/>
    </row>
    <row r="586" spans="1:17" ht="41.25" x14ac:dyDescent="0.25">
      <c r="A586" s="16">
        <v>153</v>
      </c>
      <c r="B586" s="16">
        <v>128</v>
      </c>
      <c r="C586" s="13" t="s">
        <v>382</v>
      </c>
      <c r="D586" s="8" t="s">
        <v>383</v>
      </c>
      <c r="E586" s="8" t="s">
        <v>6</v>
      </c>
      <c r="F586" s="15">
        <v>3001</v>
      </c>
      <c r="G586" s="8" t="s">
        <v>491</v>
      </c>
      <c r="H586" s="8" t="s">
        <v>384</v>
      </c>
      <c r="I586" s="9" t="s">
        <v>9</v>
      </c>
      <c r="J586" s="8" t="s">
        <v>502</v>
      </c>
      <c r="K586" s="46">
        <v>100</v>
      </c>
      <c r="L586" s="44" t="s">
        <v>820</v>
      </c>
      <c r="M586" s="44" t="s">
        <v>496</v>
      </c>
      <c r="N586" s="44" t="s">
        <v>497</v>
      </c>
      <c r="O586" s="44" t="s">
        <v>645</v>
      </c>
      <c r="Q586" s="24"/>
    </row>
    <row r="587" spans="1:17" ht="24.75" x14ac:dyDescent="0.25">
      <c r="A587" s="16">
        <v>154</v>
      </c>
      <c r="B587" s="16">
        <v>95</v>
      </c>
      <c r="C587" s="7" t="s">
        <v>294</v>
      </c>
      <c r="D587" s="8" t="s">
        <v>295</v>
      </c>
      <c r="E587" s="8" t="s">
        <v>19</v>
      </c>
      <c r="F587" s="15">
        <v>3001</v>
      </c>
      <c r="G587" s="8" t="s">
        <v>494</v>
      </c>
      <c r="H587" s="8" t="s">
        <v>20</v>
      </c>
      <c r="I587" s="9" t="s">
        <v>9</v>
      </c>
      <c r="J587" s="8" t="s">
        <v>502</v>
      </c>
      <c r="K587" s="46">
        <v>0</v>
      </c>
      <c r="L587" s="44" t="s">
        <v>677</v>
      </c>
      <c r="M587" s="44" t="s">
        <v>496</v>
      </c>
      <c r="N587" s="44" t="s">
        <v>497</v>
      </c>
      <c r="O587" s="44" t="s">
        <v>645</v>
      </c>
      <c r="Q587" s="24"/>
    </row>
    <row r="588" spans="1:17" ht="41.25" x14ac:dyDescent="0.25">
      <c r="A588" s="16">
        <v>155</v>
      </c>
      <c r="B588" s="16">
        <v>26</v>
      </c>
      <c r="C588" s="7" t="s">
        <v>93</v>
      </c>
      <c r="D588" s="8" t="s">
        <v>94</v>
      </c>
      <c r="E588" s="8" t="s">
        <v>31</v>
      </c>
      <c r="F588" s="15">
        <v>3001</v>
      </c>
      <c r="G588" s="8" t="s">
        <v>356</v>
      </c>
      <c r="H588" s="8" t="s">
        <v>95</v>
      </c>
      <c r="I588" s="9" t="s">
        <v>43</v>
      </c>
      <c r="J588" s="8" t="s">
        <v>502</v>
      </c>
      <c r="K588" s="46">
        <v>0</v>
      </c>
      <c r="L588" s="44" t="s">
        <v>569</v>
      </c>
      <c r="M588" s="44" t="s">
        <v>499</v>
      </c>
      <c r="N588" s="44" t="s">
        <v>497</v>
      </c>
      <c r="O588" s="44" t="s">
        <v>645</v>
      </c>
      <c r="Q588" s="24"/>
    </row>
    <row r="589" spans="1:17" ht="24.75" x14ac:dyDescent="0.25">
      <c r="A589" s="16">
        <v>156</v>
      </c>
      <c r="B589" s="16">
        <v>116</v>
      </c>
      <c r="C589" s="13" t="s">
        <v>354</v>
      </c>
      <c r="D589" s="8" t="s">
        <v>355</v>
      </c>
      <c r="E589" s="8" t="s">
        <v>40</v>
      </c>
      <c r="F589" s="15">
        <v>3001</v>
      </c>
      <c r="G589" s="8" t="s">
        <v>356</v>
      </c>
      <c r="H589" s="8" t="s">
        <v>353</v>
      </c>
      <c r="I589" s="9" t="s">
        <v>22</v>
      </c>
      <c r="J589" s="8" t="s">
        <v>502</v>
      </c>
      <c r="K589" s="46">
        <v>100</v>
      </c>
      <c r="L589" s="44" t="s">
        <v>646</v>
      </c>
      <c r="M589" s="44" t="s">
        <v>499</v>
      </c>
      <c r="N589" s="44" t="s">
        <v>497</v>
      </c>
      <c r="O589" s="44" t="s">
        <v>645</v>
      </c>
      <c r="Q589" s="24"/>
    </row>
    <row r="590" spans="1:17" ht="33" x14ac:dyDescent="0.25">
      <c r="A590" s="16">
        <v>157</v>
      </c>
      <c r="B590" s="16">
        <v>121</v>
      </c>
      <c r="C590" s="13" t="s">
        <v>367</v>
      </c>
      <c r="D590" s="8" t="s">
        <v>368</v>
      </c>
      <c r="E590" s="8" t="s">
        <v>40</v>
      </c>
      <c r="F590" s="15">
        <v>3001</v>
      </c>
      <c r="G590" s="8" t="s">
        <v>356</v>
      </c>
      <c r="H590" s="8" t="s">
        <v>111</v>
      </c>
      <c r="I590" s="9" t="s">
        <v>43</v>
      </c>
      <c r="J590" s="8" t="s">
        <v>502</v>
      </c>
      <c r="K590" s="46">
        <v>0</v>
      </c>
      <c r="L590" s="44" t="s">
        <v>647</v>
      </c>
      <c r="M590" s="44" t="s">
        <v>499</v>
      </c>
      <c r="N590" s="44" t="s">
        <v>497</v>
      </c>
      <c r="O590" s="44" t="s">
        <v>645</v>
      </c>
      <c r="Q590" s="24"/>
    </row>
    <row r="591" spans="1:17" ht="33" x14ac:dyDescent="0.25">
      <c r="A591" s="16">
        <v>158</v>
      </c>
      <c r="B591" s="16">
        <v>125</v>
      </c>
      <c r="C591" s="13" t="s">
        <v>377</v>
      </c>
      <c r="D591" s="8" t="s">
        <v>117</v>
      </c>
      <c r="E591" s="8" t="s">
        <v>58</v>
      </c>
      <c r="F591" s="15">
        <v>3001</v>
      </c>
      <c r="G591" s="8" t="s">
        <v>356</v>
      </c>
      <c r="H591" s="8" t="s">
        <v>119</v>
      </c>
      <c r="I591" s="9" t="s">
        <v>9</v>
      </c>
      <c r="J591" s="8" t="s">
        <v>502</v>
      </c>
      <c r="K591" s="46">
        <v>100</v>
      </c>
      <c r="L591" s="44" t="s">
        <v>648</v>
      </c>
      <c r="M591" s="44" t="s">
        <v>496</v>
      </c>
      <c r="N591" s="44" t="s">
        <v>497</v>
      </c>
      <c r="O591" s="44" t="s">
        <v>645</v>
      </c>
      <c r="Q591" s="24"/>
    </row>
    <row r="592" spans="1:17" ht="33" x14ac:dyDescent="0.25">
      <c r="A592" s="16">
        <v>159</v>
      </c>
      <c r="B592" s="16">
        <v>146</v>
      </c>
      <c r="C592" s="14" t="s">
        <v>435</v>
      </c>
      <c r="D592" s="8" t="s">
        <v>434</v>
      </c>
      <c r="E592" s="8" t="s">
        <v>58</v>
      </c>
      <c r="F592" s="15">
        <v>3001</v>
      </c>
      <c r="G592" s="8" t="s">
        <v>356</v>
      </c>
      <c r="H592" s="8" t="s">
        <v>188</v>
      </c>
      <c r="I592" s="9" t="s">
        <v>9</v>
      </c>
      <c r="J592" s="8" t="s">
        <v>502</v>
      </c>
      <c r="K592" s="46">
        <v>100</v>
      </c>
      <c r="L592" s="44" t="s">
        <v>678</v>
      </c>
      <c r="M592" s="44" t="s">
        <v>496</v>
      </c>
      <c r="N592" s="44" t="s">
        <v>497</v>
      </c>
      <c r="O592" s="44" t="s">
        <v>645</v>
      </c>
      <c r="Q592" s="24"/>
    </row>
    <row r="593" spans="1:20" ht="24.75" x14ac:dyDescent="0.25">
      <c r="A593" s="16">
        <v>160</v>
      </c>
      <c r="B593" s="16">
        <v>150</v>
      </c>
      <c r="C593" s="14" t="s">
        <v>442</v>
      </c>
      <c r="D593" s="8" t="s">
        <v>443</v>
      </c>
      <c r="E593" s="8" t="s">
        <v>58</v>
      </c>
      <c r="F593" s="15">
        <v>3001</v>
      </c>
      <c r="G593" s="8" t="s">
        <v>356</v>
      </c>
      <c r="H593" s="8" t="s">
        <v>188</v>
      </c>
      <c r="I593" s="9" t="s">
        <v>9</v>
      </c>
      <c r="J593" s="8" t="s">
        <v>502</v>
      </c>
      <c r="K593" s="46">
        <v>100</v>
      </c>
      <c r="L593" s="44" t="s">
        <v>650</v>
      </c>
      <c r="M593" s="44" t="s">
        <v>496</v>
      </c>
      <c r="N593" s="44" t="s">
        <v>497</v>
      </c>
      <c r="O593" s="44" t="s">
        <v>645</v>
      </c>
      <c r="Q593" s="24"/>
    </row>
    <row r="594" spans="1:20" ht="24.75" x14ac:dyDescent="0.25">
      <c r="A594" s="16">
        <v>161</v>
      </c>
      <c r="B594" s="16">
        <v>24</v>
      </c>
      <c r="C594" s="7" t="s">
        <v>87</v>
      </c>
      <c r="D594" s="8" t="s">
        <v>88</v>
      </c>
      <c r="E594" s="8" t="s">
        <v>40</v>
      </c>
      <c r="F594" s="15">
        <v>3001</v>
      </c>
      <c r="G594" s="8" t="s">
        <v>89</v>
      </c>
      <c r="H594" s="8" t="s">
        <v>81</v>
      </c>
      <c r="I594" s="9" t="s">
        <v>22</v>
      </c>
      <c r="J594" s="8" t="s">
        <v>502</v>
      </c>
      <c r="K594" s="46">
        <v>50</v>
      </c>
      <c r="L594" s="44" t="s">
        <v>651</v>
      </c>
      <c r="M594" s="44" t="s">
        <v>499</v>
      </c>
      <c r="N594" s="44" t="s">
        <v>497</v>
      </c>
      <c r="O594" s="44" t="s">
        <v>665</v>
      </c>
      <c r="Q594" s="24"/>
    </row>
    <row r="595" spans="1:20" ht="24.75" x14ac:dyDescent="0.25">
      <c r="A595" s="16">
        <v>162</v>
      </c>
      <c r="B595" s="16">
        <v>118</v>
      </c>
      <c r="C595" s="13" t="s">
        <v>359</v>
      </c>
      <c r="D595" s="8" t="s">
        <v>360</v>
      </c>
      <c r="E595" s="8" t="s">
        <v>40</v>
      </c>
      <c r="F595" s="15">
        <v>3001</v>
      </c>
      <c r="G595" s="8" t="s">
        <v>89</v>
      </c>
      <c r="H595" s="8" t="s">
        <v>361</v>
      </c>
      <c r="I595" s="9" t="s">
        <v>22</v>
      </c>
      <c r="J595" s="8" t="s">
        <v>502</v>
      </c>
      <c r="K595" s="46">
        <v>100</v>
      </c>
      <c r="L595" s="44" t="s">
        <v>679</v>
      </c>
      <c r="M595" s="44" t="s">
        <v>496</v>
      </c>
      <c r="N595" s="44" t="s">
        <v>497</v>
      </c>
      <c r="O595" s="44" t="s">
        <v>645</v>
      </c>
      <c r="Q595" s="24"/>
    </row>
    <row r="596" spans="1:20" x14ac:dyDescent="0.25">
      <c r="K596" s="23"/>
      <c r="Q596" s="24"/>
    </row>
    <row r="597" spans="1:20" x14ac:dyDescent="0.25">
      <c r="A597" s="33" t="s">
        <v>608</v>
      </c>
      <c r="B597" s="33"/>
      <c r="C597" s="33"/>
      <c r="D597" s="33"/>
      <c r="E597" s="32"/>
      <c r="F597" s="33"/>
      <c r="G597" s="32"/>
      <c r="H597" s="32"/>
      <c r="I597" s="33"/>
      <c r="J597" s="32"/>
      <c r="K597" s="35"/>
      <c r="L597" s="33"/>
      <c r="M597" s="33"/>
      <c r="N597" s="33"/>
      <c r="O597" s="33"/>
      <c r="P597" s="33"/>
      <c r="Q597" s="36">
        <f>SUM(K599:K628)/30</f>
        <v>71</v>
      </c>
      <c r="R597" s="33"/>
      <c r="T597" s="58">
        <v>20250527</v>
      </c>
    </row>
    <row r="598" spans="1:20" x14ac:dyDescent="0.25">
      <c r="K598" s="23"/>
      <c r="Q598" s="24"/>
    </row>
    <row r="599" spans="1:20" ht="24.75" x14ac:dyDescent="0.25">
      <c r="A599" s="16">
        <v>133</v>
      </c>
      <c r="B599" s="16">
        <v>5</v>
      </c>
      <c r="C599" s="7" t="s">
        <v>23</v>
      </c>
      <c r="D599" s="8" t="s">
        <v>24</v>
      </c>
      <c r="E599" s="8" t="s">
        <v>25</v>
      </c>
      <c r="F599" s="15">
        <v>3001</v>
      </c>
      <c r="G599" s="8" t="s">
        <v>491</v>
      </c>
      <c r="H599" s="8" t="s">
        <v>27</v>
      </c>
      <c r="I599" s="9" t="s">
        <v>28</v>
      </c>
      <c r="J599" s="8"/>
      <c r="K599" s="22">
        <v>100</v>
      </c>
      <c r="L599" s="21" t="s">
        <v>809</v>
      </c>
      <c r="M599" s="21"/>
      <c r="N599" s="21"/>
      <c r="O599" s="21"/>
      <c r="Q599" s="24"/>
    </row>
    <row r="600" spans="1:20" ht="49.5" x14ac:dyDescent="0.25">
      <c r="A600" s="16">
        <v>134</v>
      </c>
      <c r="B600" s="16">
        <v>8</v>
      </c>
      <c r="C600" s="7" t="s">
        <v>35</v>
      </c>
      <c r="D600" s="8" t="s">
        <v>36</v>
      </c>
      <c r="E600" s="8" t="s">
        <v>6</v>
      </c>
      <c r="F600" s="15">
        <v>3001</v>
      </c>
      <c r="G600" s="8" t="s">
        <v>491</v>
      </c>
      <c r="H600" s="8" t="s">
        <v>37</v>
      </c>
      <c r="I600" s="9" t="s">
        <v>9</v>
      </c>
      <c r="J600" s="8"/>
      <c r="K600" s="22">
        <v>100</v>
      </c>
      <c r="L600" s="21" t="s">
        <v>881</v>
      </c>
      <c r="M600" s="21"/>
      <c r="N600" s="21"/>
      <c r="O600" s="21"/>
      <c r="Q600" s="24"/>
    </row>
    <row r="601" spans="1:20" ht="41.25" x14ac:dyDescent="0.25">
      <c r="A601" s="16">
        <v>135</v>
      </c>
      <c r="B601" s="16">
        <v>16</v>
      </c>
      <c r="C601" s="7" t="s">
        <v>64</v>
      </c>
      <c r="D601" s="8" t="s">
        <v>65</v>
      </c>
      <c r="E601" s="8" t="s">
        <v>31</v>
      </c>
      <c r="F601" s="15">
        <v>3001</v>
      </c>
      <c r="G601" s="8" t="s">
        <v>491</v>
      </c>
      <c r="H601" s="8" t="s">
        <v>66</v>
      </c>
      <c r="I601" s="9" t="s">
        <v>9</v>
      </c>
      <c r="J601" s="8"/>
      <c r="K601" s="22">
        <v>100</v>
      </c>
      <c r="L601" s="21" t="s">
        <v>882</v>
      </c>
      <c r="M601" s="21"/>
      <c r="N601" s="21"/>
      <c r="O601" s="21"/>
      <c r="Q601" s="24"/>
    </row>
    <row r="602" spans="1:20" ht="41.25" x14ac:dyDescent="0.25">
      <c r="A602" s="16">
        <v>136</v>
      </c>
      <c r="B602" s="16">
        <v>17</v>
      </c>
      <c r="C602" s="7" t="s">
        <v>67</v>
      </c>
      <c r="D602" s="8" t="s">
        <v>68</v>
      </c>
      <c r="E602" s="8" t="s">
        <v>31</v>
      </c>
      <c r="F602" s="15">
        <v>3001</v>
      </c>
      <c r="G602" s="8" t="s">
        <v>491</v>
      </c>
      <c r="H602" s="8" t="s">
        <v>69</v>
      </c>
      <c r="I602" s="9" t="s">
        <v>9</v>
      </c>
      <c r="J602" s="8"/>
      <c r="K602" s="22">
        <v>100</v>
      </c>
      <c r="L602" s="21" t="s">
        <v>883</v>
      </c>
      <c r="M602" s="21"/>
      <c r="N602" s="21"/>
      <c r="O602" s="21"/>
      <c r="Q602" s="24"/>
    </row>
    <row r="603" spans="1:20" ht="66" x14ac:dyDescent="0.25">
      <c r="A603" s="16">
        <v>137</v>
      </c>
      <c r="B603" s="16">
        <v>19</v>
      </c>
      <c r="C603" s="7" t="s">
        <v>73</v>
      </c>
      <c r="D603" s="8" t="s">
        <v>74</v>
      </c>
      <c r="E603" s="8" t="s">
        <v>6</v>
      </c>
      <c r="F603" s="15">
        <v>3001</v>
      </c>
      <c r="G603" s="8" t="s">
        <v>491</v>
      </c>
      <c r="H603" s="8" t="s">
        <v>75</v>
      </c>
      <c r="I603" s="9" t="s">
        <v>22</v>
      </c>
      <c r="J603" s="8"/>
      <c r="K603" s="22">
        <v>100</v>
      </c>
      <c r="L603" s="21" t="s">
        <v>884</v>
      </c>
      <c r="M603" s="21"/>
      <c r="N603" s="21"/>
      <c r="O603" s="21"/>
      <c r="Q603" s="24"/>
    </row>
    <row r="604" spans="1:20" ht="41.25" x14ac:dyDescent="0.25">
      <c r="A604" s="16">
        <v>138</v>
      </c>
      <c r="B604" s="16">
        <v>21</v>
      </c>
      <c r="C604" s="7" t="s">
        <v>79</v>
      </c>
      <c r="D604" s="8" t="s">
        <v>80</v>
      </c>
      <c r="E604" s="8" t="s">
        <v>6</v>
      </c>
      <c r="F604" s="15">
        <v>3001</v>
      </c>
      <c r="G604" s="8" t="s">
        <v>491</v>
      </c>
      <c r="H604" s="8" t="s">
        <v>81</v>
      </c>
      <c r="I604" s="9" t="s">
        <v>22</v>
      </c>
      <c r="J604" s="8" t="s">
        <v>502</v>
      </c>
      <c r="K604" s="22">
        <v>60</v>
      </c>
      <c r="L604" s="21" t="s">
        <v>680</v>
      </c>
      <c r="M604" s="21" t="s">
        <v>511</v>
      </c>
      <c r="N604" s="21"/>
      <c r="O604" s="21"/>
      <c r="Q604" s="24"/>
    </row>
    <row r="605" spans="1:20" ht="66" x14ac:dyDescent="0.25">
      <c r="A605" s="16">
        <v>139</v>
      </c>
      <c r="B605" s="16">
        <v>22</v>
      </c>
      <c r="C605" s="7" t="s">
        <v>82</v>
      </c>
      <c r="D605" s="8" t="s">
        <v>83</v>
      </c>
      <c r="E605" s="8" t="s">
        <v>6</v>
      </c>
      <c r="F605" s="15">
        <v>3001</v>
      </c>
      <c r="G605" s="8" t="s">
        <v>491</v>
      </c>
      <c r="H605" s="8" t="s">
        <v>84</v>
      </c>
      <c r="I605" s="9" t="s">
        <v>22</v>
      </c>
      <c r="J605" s="8" t="s">
        <v>502</v>
      </c>
      <c r="K605" s="22">
        <v>60</v>
      </c>
      <c r="L605" s="21" t="s">
        <v>681</v>
      </c>
      <c r="M605" s="21" t="s">
        <v>511</v>
      </c>
      <c r="N605" s="21"/>
      <c r="O605" s="21"/>
      <c r="Q605" s="24"/>
    </row>
    <row r="606" spans="1:20" ht="41.25" x14ac:dyDescent="0.25">
      <c r="A606" s="16">
        <v>140</v>
      </c>
      <c r="B606" s="16">
        <v>23</v>
      </c>
      <c r="C606" s="7" t="s">
        <v>85</v>
      </c>
      <c r="D606" s="8" t="s">
        <v>86</v>
      </c>
      <c r="E606" s="8" t="s">
        <v>6</v>
      </c>
      <c r="F606" s="15">
        <v>3001</v>
      </c>
      <c r="G606" s="8" t="s">
        <v>491</v>
      </c>
      <c r="H606" s="8" t="s">
        <v>84</v>
      </c>
      <c r="I606" s="9" t="s">
        <v>9</v>
      </c>
      <c r="J606" s="8" t="s">
        <v>502</v>
      </c>
      <c r="K606" s="22">
        <v>100</v>
      </c>
      <c r="L606" s="21" t="s">
        <v>682</v>
      </c>
      <c r="M606" s="21" t="s">
        <v>511</v>
      </c>
      <c r="N606" s="21"/>
      <c r="O606" s="21"/>
      <c r="Q606" s="24"/>
    </row>
    <row r="607" spans="1:20" ht="66" x14ac:dyDescent="0.25">
      <c r="A607" s="16">
        <v>141</v>
      </c>
      <c r="B607" s="16">
        <v>32</v>
      </c>
      <c r="C607" s="7" t="s">
        <v>113</v>
      </c>
      <c r="D607" s="8" t="s">
        <v>114</v>
      </c>
      <c r="E607" s="8" t="s">
        <v>31</v>
      </c>
      <c r="F607" s="15">
        <v>3001</v>
      </c>
      <c r="G607" s="8" t="s">
        <v>491</v>
      </c>
      <c r="H607" s="8" t="s">
        <v>115</v>
      </c>
      <c r="I607" s="9" t="s">
        <v>9</v>
      </c>
      <c r="J607" s="8"/>
      <c r="K607" s="22">
        <v>100</v>
      </c>
      <c r="L607" s="21" t="s">
        <v>810</v>
      </c>
      <c r="M607" s="21"/>
      <c r="N607" s="21"/>
      <c r="O607" s="21"/>
      <c r="Q607" s="24"/>
    </row>
    <row r="608" spans="1:20" ht="24.75" x14ac:dyDescent="0.25">
      <c r="A608" s="16">
        <v>142</v>
      </c>
      <c r="B608" s="16">
        <v>35</v>
      </c>
      <c r="C608" s="7" t="s">
        <v>123</v>
      </c>
      <c r="D608" s="8" t="s">
        <v>124</v>
      </c>
      <c r="E608" s="8" t="s">
        <v>31</v>
      </c>
      <c r="F608" s="15">
        <v>3001</v>
      </c>
      <c r="G608" s="8" t="s">
        <v>491</v>
      </c>
      <c r="H608" s="8" t="s">
        <v>13</v>
      </c>
      <c r="I608" s="9" t="s">
        <v>28</v>
      </c>
      <c r="J608" s="8"/>
      <c r="K608" s="22">
        <v>100</v>
      </c>
      <c r="L608" s="21" t="s">
        <v>809</v>
      </c>
      <c r="M608" s="21"/>
      <c r="N608" s="21"/>
      <c r="O608" s="21"/>
      <c r="Q608" s="24"/>
    </row>
    <row r="609" spans="1:17" ht="33" x14ac:dyDescent="0.25">
      <c r="A609" s="16">
        <v>143</v>
      </c>
      <c r="B609" s="16">
        <v>44</v>
      </c>
      <c r="C609" s="7" t="s">
        <v>148</v>
      </c>
      <c r="D609" s="8" t="s">
        <v>149</v>
      </c>
      <c r="E609" s="8" t="s">
        <v>31</v>
      </c>
      <c r="F609" s="15">
        <v>3001</v>
      </c>
      <c r="G609" s="8" t="s">
        <v>491</v>
      </c>
      <c r="H609" s="8" t="s">
        <v>150</v>
      </c>
      <c r="I609" s="9" t="s">
        <v>43</v>
      </c>
      <c r="J609" s="8"/>
      <c r="K609" s="22">
        <v>50</v>
      </c>
      <c r="L609" s="21" t="s">
        <v>885</v>
      </c>
      <c r="M609" s="21"/>
      <c r="N609" s="21"/>
      <c r="O609" s="21"/>
      <c r="Q609" s="24"/>
    </row>
    <row r="610" spans="1:17" ht="33" x14ac:dyDescent="0.25">
      <c r="A610" s="16">
        <v>144</v>
      </c>
      <c r="B610" s="16">
        <v>49</v>
      </c>
      <c r="C610" s="7" t="s">
        <v>165</v>
      </c>
      <c r="D610" s="8" t="s">
        <v>166</v>
      </c>
      <c r="E610" s="8" t="s">
        <v>6</v>
      </c>
      <c r="F610" s="15">
        <v>3001</v>
      </c>
      <c r="G610" s="8" t="s">
        <v>491</v>
      </c>
      <c r="H610" s="8" t="s">
        <v>167</v>
      </c>
      <c r="I610" s="9" t="s">
        <v>103</v>
      </c>
      <c r="J610" s="8"/>
      <c r="K610" s="22">
        <v>100</v>
      </c>
      <c r="L610" s="21" t="s">
        <v>683</v>
      </c>
      <c r="M610" s="21" t="s">
        <v>506</v>
      </c>
      <c r="N610" s="21"/>
      <c r="O610" s="21"/>
      <c r="Q610" s="24"/>
    </row>
    <row r="611" spans="1:17" ht="16.5" x14ac:dyDescent="0.25">
      <c r="A611" s="16">
        <v>145</v>
      </c>
      <c r="B611" s="16">
        <v>52</v>
      </c>
      <c r="C611" s="7" t="s">
        <v>174</v>
      </c>
      <c r="D611" s="8" t="s">
        <v>175</v>
      </c>
      <c r="E611" s="8" t="s">
        <v>6</v>
      </c>
      <c r="F611" s="15">
        <v>3001</v>
      </c>
      <c r="G611" s="8" t="s">
        <v>491</v>
      </c>
      <c r="H611" s="8" t="s">
        <v>176</v>
      </c>
      <c r="I611" s="9" t="s">
        <v>43</v>
      </c>
      <c r="J611" s="8"/>
      <c r="K611" s="22">
        <v>100</v>
      </c>
      <c r="L611" s="21" t="s">
        <v>886</v>
      </c>
      <c r="M611" s="21"/>
      <c r="N611" s="21"/>
      <c r="O611" s="21"/>
      <c r="Q611" s="24"/>
    </row>
    <row r="612" spans="1:17" ht="41.25" x14ac:dyDescent="0.25">
      <c r="A612" s="16">
        <v>146</v>
      </c>
      <c r="B612" s="16">
        <v>53</v>
      </c>
      <c r="C612" s="7" t="s">
        <v>177</v>
      </c>
      <c r="D612" s="8" t="s">
        <v>178</v>
      </c>
      <c r="E612" s="8" t="s">
        <v>6</v>
      </c>
      <c r="F612" s="15">
        <v>3001</v>
      </c>
      <c r="G612" s="8" t="s">
        <v>491</v>
      </c>
      <c r="H612" s="8" t="s">
        <v>179</v>
      </c>
      <c r="I612" s="9" t="s">
        <v>122</v>
      </c>
      <c r="J612" s="8"/>
      <c r="K612" s="22">
        <v>50</v>
      </c>
      <c r="L612" s="21" t="s">
        <v>887</v>
      </c>
      <c r="M612" s="21"/>
      <c r="N612" s="21"/>
      <c r="O612" s="21"/>
      <c r="Q612" s="24"/>
    </row>
    <row r="613" spans="1:17" ht="41.25" x14ac:dyDescent="0.25">
      <c r="A613" s="16">
        <v>147</v>
      </c>
      <c r="B613" s="16">
        <v>60</v>
      </c>
      <c r="C613" s="7" t="s">
        <v>200</v>
      </c>
      <c r="D613" s="8" t="s">
        <v>201</v>
      </c>
      <c r="E613" s="8" t="s">
        <v>6</v>
      </c>
      <c r="F613" s="15">
        <v>3001</v>
      </c>
      <c r="G613" s="8" t="s">
        <v>491</v>
      </c>
      <c r="H613" s="8" t="s">
        <v>199</v>
      </c>
      <c r="I613" s="9" t="s">
        <v>22</v>
      </c>
      <c r="J613" s="8"/>
      <c r="K613" s="22">
        <v>100</v>
      </c>
      <c r="L613" s="21" t="s">
        <v>888</v>
      </c>
      <c r="M613" s="21"/>
      <c r="N613" s="21"/>
      <c r="O613" s="21"/>
      <c r="Q613" s="24"/>
    </row>
    <row r="614" spans="1:17" ht="49.5" x14ac:dyDescent="0.25">
      <c r="A614" s="16">
        <v>148</v>
      </c>
      <c r="B614" s="16">
        <v>67</v>
      </c>
      <c r="C614" s="7" t="s">
        <v>218</v>
      </c>
      <c r="D614" s="8" t="s">
        <v>219</v>
      </c>
      <c r="E614" s="8" t="s">
        <v>6</v>
      </c>
      <c r="F614" s="15">
        <v>3001</v>
      </c>
      <c r="G614" s="8" t="s">
        <v>491</v>
      </c>
      <c r="H614" s="8" t="s">
        <v>220</v>
      </c>
      <c r="I614" s="9" t="s">
        <v>9</v>
      </c>
      <c r="J614" s="8"/>
      <c r="K614" s="22">
        <v>100</v>
      </c>
      <c r="L614" s="21" t="s">
        <v>881</v>
      </c>
      <c r="M614" s="21"/>
      <c r="N614" s="21"/>
      <c r="O614" s="21"/>
      <c r="Q614" s="24"/>
    </row>
    <row r="615" spans="1:17" ht="57.75" x14ac:dyDescent="0.25">
      <c r="A615" s="16">
        <v>149</v>
      </c>
      <c r="B615" s="16">
        <v>74</v>
      </c>
      <c r="C615" s="7" t="s">
        <v>239</v>
      </c>
      <c r="D615" s="8" t="s">
        <v>240</v>
      </c>
      <c r="E615" s="8" t="s">
        <v>6</v>
      </c>
      <c r="F615" s="15">
        <v>3001</v>
      </c>
      <c r="G615" s="8" t="s">
        <v>491</v>
      </c>
      <c r="H615" s="8" t="s">
        <v>241</v>
      </c>
      <c r="I615" s="9" t="s">
        <v>43</v>
      </c>
      <c r="J615" s="8"/>
      <c r="K615" s="22">
        <v>100</v>
      </c>
      <c r="L615" s="21" t="s">
        <v>653</v>
      </c>
      <c r="M615" s="21"/>
      <c r="N615" s="21"/>
      <c r="O615" s="21"/>
      <c r="Q615" s="24"/>
    </row>
    <row r="616" spans="1:17" ht="49.5" x14ac:dyDescent="0.25">
      <c r="A616" s="16">
        <v>150</v>
      </c>
      <c r="B616" s="16">
        <v>107</v>
      </c>
      <c r="C616" s="13" t="s">
        <v>328</v>
      </c>
      <c r="D616" s="8" t="s">
        <v>329</v>
      </c>
      <c r="E616" s="8" t="s">
        <v>40</v>
      </c>
      <c r="F616" s="15">
        <v>3001</v>
      </c>
      <c r="G616" s="8" t="s">
        <v>491</v>
      </c>
      <c r="H616" s="8" t="s">
        <v>111</v>
      </c>
      <c r="I616" s="9" t="s">
        <v>9</v>
      </c>
      <c r="J616" s="8" t="s">
        <v>502</v>
      </c>
      <c r="K616" s="22">
        <v>100</v>
      </c>
      <c r="L616" s="21" t="s">
        <v>684</v>
      </c>
      <c r="M616" s="21" t="s">
        <v>496</v>
      </c>
      <c r="N616" s="21"/>
      <c r="O616" s="21"/>
      <c r="Q616" s="24"/>
    </row>
    <row r="617" spans="1:17" ht="41.25" x14ac:dyDescent="0.25">
      <c r="A617" s="16">
        <v>151</v>
      </c>
      <c r="B617" s="16">
        <v>114</v>
      </c>
      <c r="C617" s="13" t="s">
        <v>348</v>
      </c>
      <c r="D617" s="8" t="s">
        <v>349</v>
      </c>
      <c r="E617" s="8" t="s">
        <v>6</v>
      </c>
      <c r="F617" s="15">
        <v>3001</v>
      </c>
      <c r="G617" s="8" t="s">
        <v>491</v>
      </c>
      <c r="H617" s="8" t="s">
        <v>350</v>
      </c>
      <c r="I617" s="9" t="s">
        <v>22</v>
      </c>
      <c r="J617" s="8"/>
      <c r="K617" s="22">
        <v>20</v>
      </c>
      <c r="L617" s="21" t="s">
        <v>889</v>
      </c>
      <c r="M617" s="21"/>
      <c r="N617" s="21"/>
      <c r="O617" s="21"/>
      <c r="Q617" s="24"/>
    </row>
    <row r="618" spans="1:17" ht="33" x14ac:dyDescent="0.25">
      <c r="A618" s="16">
        <v>152</v>
      </c>
      <c r="B618" s="16">
        <v>123</v>
      </c>
      <c r="C618" s="13" t="s">
        <v>372</v>
      </c>
      <c r="D618" s="8" t="s">
        <v>373</v>
      </c>
      <c r="E618" s="8" t="s">
        <v>6</v>
      </c>
      <c r="F618" s="15">
        <v>3001</v>
      </c>
      <c r="G618" s="8" t="s">
        <v>491</v>
      </c>
      <c r="H618" s="8" t="s">
        <v>84</v>
      </c>
      <c r="I618" s="9" t="s">
        <v>9</v>
      </c>
      <c r="J618" s="8"/>
      <c r="K618" s="22">
        <v>80</v>
      </c>
      <c r="L618" s="21" t="s">
        <v>685</v>
      </c>
      <c r="M618" s="21"/>
      <c r="N618" s="21"/>
      <c r="O618" s="21"/>
      <c r="Q618" s="24"/>
    </row>
    <row r="619" spans="1:17" ht="41.25" x14ac:dyDescent="0.25">
      <c r="A619" s="16">
        <v>153</v>
      </c>
      <c r="B619" s="16">
        <v>128</v>
      </c>
      <c r="C619" s="13" t="s">
        <v>382</v>
      </c>
      <c r="D619" s="8" t="s">
        <v>383</v>
      </c>
      <c r="E619" s="8" t="s">
        <v>6</v>
      </c>
      <c r="F619" s="15">
        <v>3001</v>
      </c>
      <c r="G619" s="8" t="s">
        <v>491</v>
      </c>
      <c r="H619" s="8" t="s">
        <v>384</v>
      </c>
      <c r="I619" s="9" t="s">
        <v>9</v>
      </c>
      <c r="J619" s="8"/>
      <c r="K619" s="22">
        <v>100</v>
      </c>
      <c r="L619" s="21" t="s">
        <v>890</v>
      </c>
      <c r="M619" s="21"/>
      <c r="N619" s="21"/>
      <c r="O619" s="21"/>
      <c r="Q619" s="24"/>
    </row>
    <row r="620" spans="1:17" ht="24.75" x14ac:dyDescent="0.25">
      <c r="A620" s="16">
        <v>154</v>
      </c>
      <c r="B620" s="16">
        <v>95</v>
      </c>
      <c r="C620" s="7" t="s">
        <v>294</v>
      </c>
      <c r="D620" s="8" t="s">
        <v>295</v>
      </c>
      <c r="E620" s="8" t="s">
        <v>19</v>
      </c>
      <c r="F620" s="15">
        <v>3001</v>
      </c>
      <c r="G620" s="8" t="s">
        <v>494</v>
      </c>
      <c r="H620" s="8" t="s">
        <v>20</v>
      </c>
      <c r="I620" s="9" t="s">
        <v>9</v>
      </c>
      <c r="J620" s="8"/>
      <c r="K620" s="22">
        <v>0</v>
      </c>
      <c r="L620" s="21" t="s">
        <v>891</v>
      </c>
      <c r="M620" s="21"/>
      <c r="N620" s="21"/>
      <c r="O620" s="21"/>
      <c r="Q620" s="24"/>
    </row>
    <row r="621" spans="1:17" ht="41.25" x14ac:dyDescent="0.25">
      <c r="A621" s="16">
        <v>155</v>
      </c>
      <c r="B621" s="16">
        <v>26</v>
      </c>
      <c r="C621" s="7" t="s">
        <v>93</v>
      </c>
      <c r="D621" s="8" t="s">
        <v>94</v>
      </c>
      <c r="E621" s="8" t="s">
        <v>31</v>
      </c>
      <c r="F621" s="15">
        <v>3001</v>
      </c>
      <c r="G621" s="8" t="s">
        <v>356</v>
      </c>
      <c r="H621" s="8" t="s">
        <v>95</v>
      </c>
      <c r="I621" s="9" t="s">
        <v>43</v>
      </c>
      <c r="J621" s="8"/>
      <c r="K621" s="22">
        <v>0</v>
      </c>
      <c r="L621" s="21" t="s">
        <v>892</v>
      </c>
      <c r="M621" s="21"/>
      <c r="N621" s="21"/>
      <c r="O621" s="21"/>
      <c r="Q621" s="24"/>
    </row>
    <row r="622" spans="1:17" ht="33" x14ac:dyDescent="0.25">
      <c r="A622" s="16">
        <v>156</v>
      </c>
      <c r="B622" s="16">
        <v>116</v>
      </c>
      <c r="C622" s="13" t="s">
        <v>354</v>
      </c>
      <c r="D622" s="8" t="s">
        <v>355</v>
      </c>
      <c r="E622" s="8" t="s">
        <v>40</v>
      </c>
      <c r="F622" s="15">
        <v>3001</v>
      </c>
      <c r="G622" s="8" t="s">
        <v>356</v>
      </c>
      <c r="H622" s="8" t="s">
        <v>353</v>
      </c>
      <c r="I622" s="9" t="s">
        <v>22</v>
      </c>
      <c r="J622" s="8"/>
      <c r="K622" s="22">
        <v>100</v>
      </c>
      <c r="L622" s="21" t="s">
        <v>686</v>
      </c>
      <c r="M622" s="21" t="s">
        <v>511</v>
      </c>
      <c r="N622" s="21"/>
      <c r="O622" s="21"/>
      <c r="Q622" s="24"/>
    </row>
    <row r="623" spans="1:17" ht="33" x14ac:dyDescent="0.25">
      <c r="A623" s="16">
        <v>157</v>
      </c>
      <c r="B623" s="16">
        <v>121</v>
      </c>
      <c r="C623" s="13" t="s">
        <v>367</v>
      </c>
      <c r="D623" s="8" t="s">
        <v>368</v>
      </c>
      <c r="E623" s="8" t="s">
        <v>40</v>
      </c>
      <c r="F623" s="15">
        <v>3001</v>
      </c>
      <c r="G623" s="8" t="s">
        <v>356</v>
      </c>
      <c r="H623" s="8" t="s">
        <v>111</v>
      </c>
      <c r="I623" s="9" t="s">
        <v>43</v>
      </c>
      <c r="J623" s="8"/>
      <c r="K623" s="22">
        <v>100</v>
      </c>
      <c r="L623" s="21"/>
      <c r="M623" s="21"/>
      <c r="N623" s="21"/>
      <c r="O623" s="21"/>
      <c r="Q623" s="24"/>
    </row>
    <row r="624" spans="1:17" ht="33" x14ac:dyDescent="0.25">
      <c r="A624" s="16">
        <v>158</v>
      </c>
      <c r="B624" s="16">
        <v>125</v>
      </c>
      <c r="C624" s="13" t="s">
        <v>377</v>
      </c>
      <c r="D624" s="8" t="s">
        <v>117</v>
      </c>
      <c r="E624" s="8" t="s">
        <v>58</v>
      </c>
      <c r="F624" s="15">
        <v>3001</v>
      </c>
      <c r="G624" s="8" t="s">
        <v>356</v>
      </c>
      <c r="H624" s="8" t="s">
        <v>119</v>
      </c>
      <c r="I624" s="9" t="s">
        <v>9</v>
      </c>
      <c r="J624" s="8"/>
      <c r="K624" s="22"/>
      <c r="L624" s="21" t="s">
        <v>687</v>
      </c>
      <c r="M624" s="21" t="s">
        <v>511</v>
      </c>
      <c r="N624" s="21"/>
      <c r="O624" s="21"/>
      <c r="Q624" s="24"/>
    </row>
    <row r="625" spans="1:20" ht="33" x14ac:dyDescent="0.25">
      <c r="A625" s="16">
        <v>159</v>
      </c>
      <c r="B625" s="16">
        <v>146</v>
      </c>
      <c r="C625" s="14" t="s">
        <v>435</v>
      </c>
      <c r="D625" s="8" t="s">
        <v>434</v>
      </c>
      <c r="E625" s="8" t="s">
        <v>58</v>
      </c>
      <c r="F625" s="15">
        <v>3001</v>
      </c>
      <c r="G625" s="8" t="s">
        <v>356</v>
      </c>
      <c r="H625" s="8" t="s">
        <v>188</v>
      </c>
      <c r="I625" s="9" t="s">
        <v>9</v>
      </c>
      <c r="J625" s="8" t="s">
        <v>502</v>
      </c>
      <c r="K625" s="22"/>
      <c r="L625" s="21" t="s">
        <v>688</v>
      </c>
      <c r="M625" s="21" t="s">
        <v>511</v>
      </c>
      <c r="N625" s="21"/>
      <c r="O625" s="21"/>
      <c r="Q625" s="24"/>
    </row>
    <row r="626" spans="1:20" ht="24.75" x14ac:dyDescent="0.25">
      <c r="A626" s="16">
        <v>160</v>
      </c>
      <c r="B626" s="16">
        <v>150</v>
      </c>
      <c r="C626" s="14" t="s">
        <v>442</v>
      </c>
      <c r="D626" s="8" t="s">
        <v>443</v>
      </c>
      <c r="E626" s="8" t="s">
        <v>58</v>
      </c>
      <c r="F626" s="15">
        <v>3001</v>
      </c>
      <c r="G626" s="8" t="s">
        <v>356</v>
      </c>
      <c r="H626" s="8" t="s">
        <v>188</v>
      </c>
      <c r="I626" s="9" t="s">
        <v>9</v>
      </c>
      <c r="J626" s="8"/>
      <c r="K626" s="22"/>
      <c r="L626" s="21" t="s">
        <v>689</v>
      </c>
      <c r="M626" s="21" t="s">
        <v>511</v>
      </c>
      <c r="N626" s="21"/>
      <c r="O626" s="21"/>
      <c r="Q626" s="24"/>
    </row>
    <row r="627" spans="1:20" ht="57.75" x14ac:dyDescent="0.25">
      <c r="A627" s="16">
        <v>161</v>
      </c>
      <c r="B627" s="16">
        <v>24</v>
      </c>
      <c r="C627" s="7" t="s">
        <v>87</v>
      </c>
      <c r="D627" s="8" t="s">
        <v>88</v>
      </c>
      <c r="E627" s="8" t="s">
        <v>40</v>
      </c>
      <c r="F627" s="15">
        <v>3001</v>
      </c>
      <c r="G627" s="8" t="s">
        <v>89</v>
      </c>
      <c r="H627" s="8" t="s">
        <v>81</v>
      </c>
      <c r="I627" s="9" t="s">
        <v>22</v>
      </c>
      <c r="J627" s="8"/>
      <c r="K627" s="22">
        <v>100</v>
      </c>
      <c r="L627" s="21" t="s">
        <v>690</v>
      </c>
      <c r="M627" s="21" t="s">
        <v>511</v>
      </c>
      <c r="N627" s="21"/>
      <c r="O627" s="21"/>
      <c r="Q627" s="24"/>
    </row>
    <row r="628" spans="1:20" ht="33" x14ac:dyDescent="0.25">
      <c r="A628" s="16">
        <v>162</v>
      </c>
      <c r="B628" s="16">
        <v>118</v>
      </c>
      <c r="C628" s="13" t="s">
        <v>359</v>
      </c>
      <c r="D628" s="8" t="s">
        <v>360</v>
      </c>
      <c r="E628" s="8" t="s">
        <v>40</v>
      </c>
      <c r="F628" s="15">
        <v>3001</v>
      </c>
      <c r="G628" s="8" t="s">
        <v>89</v>
      </c>
      <c r="H628" s="8" t="s">
        <v>361</v>
      </c>
      <c r="I628" s="9" t="s">
        <v>22</v>
      </c>
      <c r="J628" s="8"/>
      <c r="K628" s="22">
        <v>10</v>
      </c>
      <c r="L628" s="21" t="s">
        <v>691</v>
      </c>
      <c r="M628" s="21" t="s">
        <v>511</v>
      </c>
      <c r="N628" s="21"/>
      <c r="O628" s="21"/>
      <c r="Q628" s="24"/>
    </row>
    <row r="629" spans="1:20" x14ac:dyDescent="0.25">
      <c r="K629" s="23"/>
      <c r="Q629" s="24"/>
    </row>
    <row r="630" spans="1:20" x14ac:dyDescent="0.25">
      <c r="A630" s="33" t="s">
        <v>609</v>
      </c>
      <c r="B630" s="33"/>
      <c r="C630" s="33"/>
      <c r="D630" s="33"/>
      <c r="E630" s="32"/>
      <c r="F630" s="33"/>
      <c r="G630" s="32"/>
      <c r="H630" s="32"/>
      <c r="I630" s="33"/>
      <c r="J630" s="32"/>
      <c r="K630" s="35"/>
      <c r="L630" s="33"/>
      <c r="M630" s="33"/>
      <c r="N630" s="33"/>
      <c r="O630" s="33"/>
      <c r="P630" s="33"/>
      <c r="Q630" s="36">
        <f>SUM(K632:K661)/8</f>
        <v>100</v>
      </c>
      <c r="R630" s="33"/>
      <c r="T630" s="58">
        <v>20250527</v>
      </c>
    </row>
    <row r="631" spans="1:20" x14ac:dyDescent="0.25">
      <c r="K631" s="23"/>
      <c r="Q631" s="24"/>
    </row>
    <row r="632" spans="1:20" ht="24.75" x14ac:dyDescent="0.25">
      <c r="A632" s="16">
        <v>133</v>
      </c>
      <c r="B632" s="16">
        <v>5</v>
      </c>
      <c r="C632" s="7" t="s">
        <v>23</v>
      </c>
      <c r="D632" s="8" t="s">
        <v>24</v>
      </c>
      <c r="E632" s="8" t="s">
        <v>25</v>
      </c>
      <c r="F632" s="15">
        <v>3001</v>
      </c>
      <c r="G632" s="8" t="s">
        <v>491</v>
      </c>
      <c r="H632" s="8" t="s">
        <v>27</v>
      </c>
      <c r="I632" s="9" t="s">
        <v>28</v>
      </c>
      <c r="J632" s="8"/>
      <c r="K632" s="22"/>
      <c r="L632" s="21"/>
      <c r="M632" s="21"/>
      <c r="N632" s="21"/>
      <c r="O632" s="21"/>
      <c r="Q632" s="24"/>
    </row>
    <row r="633" spans="1:20" ht="49.5" x14ac:dyDescent="0.25">
      <c r="A633" s="16">
        <v>134</v>
      </c>
      <c r="B633" s="16">
        <v>8</v>
      </c>
      <c r="C633" s="7" t="s">
        <v>35</v>
      </c>
      <c r="D633" s="8" t="s">
        <v>36</v>
      </c>
      <c r="E633" s="8" t="s">
        <v>6</v>
      </c>
      <c r="F633" s="15">
        <v>3001</v>
      </c>
      <c r="G633" s="8" t="s">
        <v>491</v>
      </c>
      <c r="H633" s="8" t="s">
        <v>37</v>
      </c>
      <c r="I633" s="9" t="s">
        <v>9</v>
      </c>
      <c r="J633" s="8"/>
      <c r="K633" s="22"/>
      <c r="L633" s="21"/>
      <c r="M633" s="21"/>
      <c r="N633" s="21"/>
      <c r="O633" s="21"/>
      <c r="Q633" s="24"/>
    </row>
    <row r="634" spans="1:20" ht="24.75" x14ac:dyDescent="0.25">
      <c r="A634" s="16">
        <v>135</v>
      </c>
      <c r="B634" s="16">
        <v>16</v>
      </c>
      <c r="C634" s="7" t="s">
        <v>64</v>
      </c>
      <c r="D634" s="8" t="s">
        <v>65</v>
      </c>
      <c r="E634" s="8" t="s">
        <v>31</v>
      </c>
      <c r="F634" s="15">
        <v>3001</v>
      </c>
      <c r="G634" s="8" t="s">
        <v>491</v>
      </c>
      <c r="H634" s="8" t="s">
        <v>66</v>
      </c>
      <c r="I634" s="9" t="s">
        <v>9</v>
      </c>
      <c r="J634" s="8"/>
      <c r="K634" s="22"/>
      <c r="L634" s="21"/>
      <c r="M634" s="21"/>
      <c r="N634" s="21"/>
      <c r="O634" s="21"/>
      <c r="Q634" s="24"/>
    </row>
    <row r="635" spans="1:20" ht="24.75" x14ac:dyDescent="0.25">
      <c r="A635" s="16">
        <v>136</v>
      </c>
      <c r="B635" s="16">
        <v>17</v>
      </c>
      <c r="C635" s="7" t="s">
        <v>67</v>
      </c>
      <c r="D635" s="8" t="s">
        <v>68</v>
      </c>
      <c r="E635" s="8" t="s">
        <v>31</v>
      </c>
      <c r="F635" s="15">
        <v>3001</v>
      </c>
      <c r="G635" s="8" t="s">
        <v>491</v>
      </c>
      <c r="H635" s="8" t="s">
        <v>69</v>
      </c>
      <c r="I635" s="9" t="s">
        <v>9</v>
      </c>
      <c r="J635" s="8"/>
      <c r="K635" s="22"/>
      <c r="L635" s="21"/>
      <c r="M635" s="21"/>
      <c r="N635" s="21"/>
      <c r="O635" s="21"/>
      <c r="Q635" s="24"/>
    </row>
    <row r="636" spans="1:20" ht="49.5" x14ac:dyDescent="0.25">
      <c r="A636" s="16">
        <v>137</v>
      </c>
      <c r="B636" s="16">
        <v>19</v>
      </c>
      <c r="C636" s="7" t="s">
        <v>73</v>
      </c>
      <c r="D636" s="8" t="s">
        <v>74</v>
      </c>
      <c r="E636" s="8" t="s">
        <v>6</v>
      </c>
      <c r="F636" s="15">
        <v>3001</v>
      </c>
      <c r="G636" s="8" t="s">
        <v>491</v>
      </c>
      <c r="H636" s="8" t="s">
        <v>75</v>
      </c>
      <c r="I636" s="9" t="s">
        <v>22</v>
      </c>
      <c r="J636" s="8"/>
      <c r="K636" s="22"/>
      <c r="L636" s="21"/>
      <c r="M636" s="21"/>
      <c r="N636" s="21"/>
      <c r="O636" s="21"/>
      <c r="Q636" s="24"/>
    </row>
    <row r="637" spans="1:20" ht="24.75" x14ac:dyDescent="0.25">
      <c r="A637" s="16">
        <v>138</v>
      </c>
      <c r="B637" s="16">
        <v>21</v>
      </c>
      <c r="C637" s="7" t="s">
        <v>79</v>
      </c>
      <c r="D637" s="8" t="s">
        <v>80</v>
      </c>
      <c r="E637" s="8" t="s">
        <v>6</v>
      </c>
      <c r="F637" s="15">
        <v>3001</v>
      </c>
      <c r="G637" s="8" t="s">
        <v>491</v>
      </c>
      <c r="H637" s="8" t="s">
        <v>81</v>
      </c>
      <c r="I637" s="9" t="s">
        <v>22</v>
      </c>
      <c r="J637" s="8"/>
      <c r="K637" s="22"/>
      <c r="L637" s="21"/>
      <c r="M637" s="21"/>
      <c r="N637" s="21"/>
      <c r="O637" s="21"/>
      <c r="Q637" s="24"/>
    </row>
    <row r="638" spans="1:20" ht="33" x14ac:dyDescent="0.25">
      <c r="A638" s="16">
        <v>139</v>
      </c>
      <c r="B638" s="16">
        <v>22</v>
      </c>
      <c r="C638" s="7" t="s">
        <v>82</v>
      </c>
      <c r="D638" s="8" t="s">
        <v>83</v>
      </c>
      <c r="E638" s="8" t="s">
        <v>6</v>
      </c>
      <c r="F638" s="15">
        <v>3001</v>
      </c>
      <c r="G638" s="8" t="s">
        <v>491</v>
      </c>
      <c r="H638" s="8" t="s">
        <v>84</v>
      </c>
      <c r="I638" s="9" t="s">
        <v>22</v>
      </c>
      <c r="J638" s="8"/>
      <c r="K638" s="22"/>
      <c r="L638" s="21"/>
      <c r="M638" s="21"/>
      <c r="N638" s="21"/>
      <c r="O638" s="21"/>
      <c r="Q638" s="24"/>
    </row>
    <row r="639" spans="1:20" ht="33" x14ac:dyDescent="0.25">
      <c r="A639" s="16">
        <v>140</v>
      </c>
      <c r="B639" s="16">
        <v>23</v>
      </c>
      <c r="C639" s="7" t="s">
        <v>85</v>
      </c>
      <c r="D639" s="8" t="s">
        <v>86</v>
      </c>
      <c r="E639" s="8" t="s">
        <v>6</v>
      </c>
      <c r="F639" s="15">
        <v>3001</v>
      </c>
      <c r="G639" s="8" t="s">
        <v>491</v>
      </c>
      <c r="H639" s="8" t="s">
        <v>84</v>
      </c>
      <c r="I639" s="9" t="s">
        <v>9</v>
      </c>
      <c r="J639" s="8"/>
      <c r="K639" s="22"/>
      <c r="L639" s="21"/>
      <c r="M639" s="21"/>
      <c r="N639" s="21"/>
      <c r="O639" s="21"/>
      <c r="Q639" s="24"/>
    </row>
    <row r="640" spans="1:20" ht="66" x14ac:dyDescent="0.25">
      <c r="A640" s="16">
        <v>141</v>
      </c>
      <c r="B640" s="16">
        <v>32</v>
      </c>
      <c r="C640" s="7" t="s">
        <v>113</v>
      </c>
      <c r="D640" s="8" t="s">
        <v>114</v>
      </c>
      <c r="E640" s="8" t="s">
        <v>31</v>
      </c>
      <c r="F640" s="15">
        <v>3001</v>
      </c>
      <c r="G640" s="8" t="s">
        <v>491</v>
      </c>
      <c r="H640" s="8" t="s">
        <v>115</v>
      </c>
      <c r="I640" s="9" t="s">
        <v>9</v>
      </c>
      <c r="J640" s="8"/>
      <c r="K640" s="22"/>
      <c r="L640" s="21"/>
      <c r="M640" s="21"/>
      <c r="N640" s="21"/>
      <c r="O640" s="21"/>
      <c r="Q640" s="24"/>
    </row>
    <row r="641" spans="1:17" ht="24.75" x14ac:dyDescent="0.25">
      <c r="A641" s="16">
        <v>142</v>
      </c>
      <c r="B641" s="16">
        <v>35</v>
      </c>
      <c r="C641" s="7" t="s">
        <v>123</v>
      </c>
      <c r="D641" s="8" t="s">
        <v>124</v>
      </c>
      <c r="E641" s="8" t="s">
        <v>31</v>
      </c>
      <c r="F641" s="15">
        <v>3001</v>
      </c>
      <c r="G641" s="8" t="s">
        <v>491</v>
      </c>
      <c r="H641" s="8" t="s">
        <v>13</v>
      </c>
      <c r="I641" s="9" t="s">
        <v>28</v>
      </c>
      <c r="J641" s="8"/>
      <c r="K641" s="22"/>
      <c r="L641" s="21"/>
      <c r="M641" s="21"/>
      <c r="N641" s="21"/>
      <c r="O641" s="21"/>
      <c r="Q641" s="24"/>
    </row>
    <row r="642" spans="1:17" ht="16.5" x14ac:dyDescent="0.25">
      <c r="A642" s="16">
        <v>143</v>
      </c>
      <c r="B642" s="16">
        <v>44</v>
      </c>
      <c r="C642" s="7" t="s">
        <v>148</v>
      </c>
      <c r="D642" s="8" t="s">
        <v>149</v>
      </c>
      <c r="E642" s="8" t="s">
        <v>31</v>
      </c>
      <c r="F642" s="15">
        <v>3001</v>
      </c>
      <c r="G642" s="8" t="s">
        <v>491</v>
      </c>
      <c r="H642" s="8" t="s">
        <v>150</v>
      </c>
      <c r="I642" s="9" t="s">
        <v>43</v>
      </c>
      <c r="J642" s="8"/>
      <c r="K642" s="22"/>
      <c r="L642" s="21"/>
      <c r="M642" s="21"/>
      <c r="N642" s="21"/>
      <c r="O642" s="21"/>
      <c r="Q642" s="24"/>
    </row>
    <row r="643" spans="1:17" ht="33" x14ac:dyDescent="0.25">
      <c r="A643" s="16">
        <v>144</v>
      </c>
      <c r="B643" s="16">
        <v>49</v>
      </c>
      <c r="C643" s="7" t="s">
        <v>165</v>
      </c>
      <c r="D643" s="8" t="s">
        <v>166</v>
      </c>
      <c r="E643" s="8" t="s">
        <v>6</v>
      </c>
      <c r="F643" s="15">
        <v>3001</v>
      </c>
      <c r="G643" s="8" t="s">
        <v>491</v>
      </c>
      <c r="H643" s="8" t="s">
        <v>167</v>
      </c>
      <c r="I643" s="9" t="s">
        <v>103</v>
      </c>
      <c r="J643" s="8"/>
      <c r="K643" s="22"/>
      <c r="L643" s="21"/>
      <c r="M643" s="21"/>
      <c r="N643" s="21"/>
      <c r="O643" s="21"/>
      <c r="Q643" s="24"/>
    </row>
    <row r="644" spans="1:17" ht="16.5" x14ac:dyDescent="0.25">
      <c r="A644" s="16">
        <v>145</v>
      </c>
      <c r="B644" s="16">
        <v>52</v>
      </c>
      <c r="C644" s="7" t="s">
        <v>174</v>
      </c>
      <c r="D644" s="8" t="s">
        <v>175</v>
      </c>
      <c r="E644" s="8" t="s">
        <v>6</v>
      </c>
      <c r="F644" s="15">
        <v>3001</v>
      </c>
      <c r="G644" s="8" t="s">
        <v>491</v>
      </c>
      <c r="H644" s="8" t="s">
        <v>176</v>
      </c>
      <c r="I644" s="9" t="s">
        <v>43</v>
      </c>
      <c r="J644" s="8"/>
      <c r="K644" s="22"/>
      <c r="L644" s="21"/>
      <c r="M644" s="21"/>
      <c r="N644" s="21"/>
      <c r="O644" s="21"/>
      <c r="Q644" s="24"/>
    </row>
    <row r="645" spans="1:17" ht="41.25" x14ac:dyDescent="0.25">
      <c r="A645" s="16">
        <v>146</v>
      </c>
      <c r="B645" s="16">
        <v>53</v>
      </c>
      <c r="C645" s="7" t="s">
        <v>177</v>
      </c>
      <c r="D645" s="8" t="s">
        <v>178</v>
      </c>
      <c r="E645" s="8" t="s">
        <v>6</v>
      </c>
      <c r="F645" s="15">
        <v>3001</v>
      </c>
      <c r="G645" s="8" t="s">
        <v>491</v>
      </c>
      <c r="H645" s="8" t="s">
        <v>179</v>
      </c>
      <c r="I645" s="9" t="s">
        <v>122</v>
      </c>
      <c r="J645" s="8"/>
      <c r="K645" s="22"/>
      <c r="L645" s="21"/>
      <c r="M645" s="21"/>
      <c r="N645" s="21"/>
      <c r="O645" s="21"/>
      <c r="Q645" s="24"/>
    </row>
    <row r="646" spans="1:17" ht="41.25" x14ac:dyDescent="0.25">
      <c r="A646" s="16">
        <v>147</v>
      </c>
      <c r="B646" s="16">
        <v>60</v>
      </c>
      <c r="C646" s="7" t="s">
        <v>200</v>
      </c>
      <c r="D646" s="8" t="s">
        <v>201</v>
      </c>
      <c r="E646" s="8" t="s">
        <v>6</v>
      </c>
      <c r="F646" s="15">
        <v>3001</v>
      </c>
      <c r="G646" s="8" t="s">
        <v>491</v>
      </c>
      <c r="H646" s="8" t="s">
        <v>199</v>
      </c>
      <c r="I646" s="9" t="s">
        <v>22</v>
      </c>
      <c r="J646" s="8"/>
      <c r="K646" s="22"/>
      <c r="L646" s="21"/>
      <c r="M646" s="21"/>
      <c r="N646" s="21"/>
      <c r="O646" s="21"/>
      <c r="Q646" s="24"/>
    </row>
    <row r="647" spans="1:17" ht="49.5" x14ac:dyDescent="0.25">
      <c r="A647" s="16">
        <v>148</v>
      </c>
      <c r="B647" s="16">
        <v>67</v>
      </c>
      <c r="C647" s="7" t="s">
        <v>218</v>
      </c>
      <c r="D647" s="8" t="s">
        <v>219</v>
      </c>
      <c r="E647" s="8" t="s">
        <v>6</v>
      </c>
      <c r="F647" s="15">
        <v>3001</v>
      </c>
      <c r="G647" s="8" t="s">
        <v>491</v>
      </c>
      <c r="H647" s="8" t="s">
        <v>220</v>
      </c>
      <c r="I647" s="9" t="s">
        <v>9</v>
      </c>
      <c r="J647" s="8"/>
      <c r="K647" s="22"/>
      <c r="L647" s="21"/>
      <c r="M647" s="21"/>
      <c r="N647" s="21"/>
      <c r="O647" s="21"/>
      <c r="Q647" s="24"/>
    </row>
    <row r="648" spans="1:17" ht="57.75" x14ac:dyDescent="0.25">
      <c r="A648" s="16">
        <v>149</v>
      </c>
      <c r="B648" s="16">
        <v>74</v>
      </c>
      <c r="C648" s="7" t="s">
        <v>239</v>
      </c>
      <c r="D648" s="8" t="s">
        <v>240</v>
      </c>
      <c r="E648" s="8" t="s">
        <v>6</v>
      </c>
      <c r="F648" s="15">
        <v>3001</v>
      </c>
      <c r="G648" s="8" t="s">
        <v>491</v>
      </c>
      <c r="H648" s="8" t="s">
        <v>241</v>
      </c>
      <c r="I648" s="9" t="s">
        <v>43</v>
      </c>
      <c r="J648" s="8"/>
      <c r="K648" s="22"/>
      <c r="L648" s="21"/>
      <c r="M648" s="21"/>
      <c r="N648" s="21"/>
      <c r="O648" s="21"/>
      <c r="Q648" s="24"/>
    </row>
    <row r="649" spans="1:17" ht="33" x14ac:dyDescent="0.25">
      <c r="A649" s="16">
        <v>150</v>
      </c>
      <c r="B649" s="16">
        <v>107</v>
      </c>
      <c r="C649" s="13" t="s">
        <v>328</v>
      </c>
      <c r="D649" s="8" t="s">
        <v>329</v>
      </c>
      <c r="E649" s="8" t="s">
        <v>40</v>
      </c>
      <c r="F649" s="15">
        <v>3001</v>
      </c>
      <c r="G649" s="8" t="s">
        <v>491</v>
      </c>
      <c r="H649" s="8" t="s">
        <v>111</v>
      </c>
      <c r="I649" s="9" t="s">
        <v>9</v>
      </c>
      <c r="J649" s="8"/>
      <c r="K649" s="22"/>
      <c r="L649" s="21"/>
      <c r="M649" s="21"/>
      <c r="N649" s="21"/>
      <c r="O649" s="21"/>
      <c r="Q649" s="24"/>
    </row>
    <row r="650" spans="1:17" ht="33" x14ac:dyDescent="0.25">
      <c r="A650" s="16">
        <v>151</v>
      </c>
      <c r="B650" s="16">
        <v>114</v>
      </c>
      <c r="C650" s="13" t="s">
        <v>348</v>
      </c>
      <c r="D650" s="8" t="s">
        <v>349</v>
      </c>
      <c r="E650" s="8" t="s">
        <v>6</v>
      </c>
      <c r="F650" s="15">
        <v>3001</v>
      </c>
      <c r="G650" s="8" t="s">
        <v>491</v>
      </c>
      <c r="H650" s="8" t="s">
        <v>350</v>
      </c>
      <c r="I650" s="9" t="s">
        <v>22</v>
      </c>
      <c r="J650" s="8"/>
      <c r="K650" s="22"/>
      <c r="L650" s="21"/>
      <c r="M650" s="21"/>
      <c r="N650" s="21"/>
      <c r="O650" s="21"/>
      <c r="Q650" s="24"/>
    </row>
    <row r="651" spans="1:17" ht="16.5" x14ac:dyDescent="0.25">
      <c r="A651" s="16">
        <v>152</v>
      </c>
      <c r="B651" s="16">
        <v>123</v>
      </c>
      <c r="C651" s="13" t="s">
        <v>372</v>
      </c>
      <c r="D651" s="8" t="s">
        <v>373</v>
      </c>
      <c r="E651" s="8" t="s">
        <v>6</v>
      </c>
      <c r="F651" s="15">
        <v>3001</v>
      </c>
      <c r="G651" s="8" t="s">
        <v>491</v>
      </c>
      <c r="H651" s="8" t="s">
        <v>84</v>
      </c>
      <c r="I651" s="9" t="s">
        <v>9</v>
      </c>
      <c r="J651" s="8"/>
      <c r="K651" s="22"/>
      <c r="L651" s="21"/>
      <c r="M651" s="21"/>
      <c r="N651" s="21"/>
      <c r="O651" s="21"/>
      <c r="Q651" s="24"/>
    </row>
    <row r="652" spans="1:17" ht="41.25" x14ac:dyDescent="0.25">
      <c r="A652" s="16">
        <v>153</v>
      </c>
      <c r="B652" s="16">
        <v>128</v>
      </c>
      <c r="C652" s="13" t="s">
        <v>382</v>
      </c>
      <c r="D652" s="8" t="s">
        <v>383</v>
      </c>
      <c r="E652" s="8" t="s">
        <v>6</v>
      </c>
      <c r="F652" s="15">
        <v>3001</v>
      </c>
      <c r="G652" s="8" t="s">
        <v>491</v>
      </c>
      <c r="H652" s="8" t="s">
        <v>384</v>
      </c>
      <c r="I652" s="9" t="s">
        <v>9</v>
      </c>
      <c r="J652" s="8"/>
      <c r="K652" s="22"/>
      <c r="L652" s="21"/>
      <c r="M652" s="21"/>
      <c r="N652" s="21"/>
      <c r="O652" s="21"/>
      <c r="Q652" s="24"/>
    </row>
    <row r="653" spans="1:17" ht="24.75" x14ac:dyDescent="0.25">
      <c r="A653" s="16">
        <v>154</v>
      </c>
      <c r="B653" s="16">
        <v>95</v>
      </c>
      <c r="C653" s="7" t="s">
        <v>294</v>
      </c>
      <c r="D653" s="8" t="s">
        <v>295</v>
      </c>
      <c r="E653" s="8" t="s">
        <v>19</v>
      </c>
      <c r="F653" s="15">
        <v>3001</v>
      </c>
      <c r="G653" s="8" t="s">
        <v>494</v>
      </c>
      <c r="H653" s="8" t="s">
        <v>20</v>
      </c>
      <c r="I653" s="9" t="s">
        <v>9</v>
      </c>
      <c r="J653" s="8"/>
      <c r="K653" s="22"/>
      <c r="L653" s="21"/>
      <c r="M653" s="21"/>
      <c r="N653" s="21"/>
      <c r="O653" s="21"/>
      <c r="Q653" s="24"/>
    </row>
    <row r="654" spans="1:17" ht="41.25" x14ac:dyDescent="0.25">
      <c r="A654" s="16">
        <v>155</v>
      </c>
      <c r="B654" s="16">
        <v>26</v>
      </c>
      <c r="C654" s="7" t="s">
        <v>93</v>
      </c>
      <c r="D654" s="8" t="s">
        <v>94</v>
      </c>
      <c r="E654" s="8" t="s">
        <v>31</v>
      </c>
      <c r="F654" s="15">
        <v>3001</v>
      </c>
      <c r="G654" s="8" t="s">
        <v>356</v>
      </c>
      <c r="H654" s="8" t="s">
        <v>95</v>
      </c>
      <c r="I654" s="9" t="s">
        <v>43</v>
      </c>
      <c r="J654" s="8" t="s">
        <v>502</v>
      </c>
      <c r="K654" s="22">
        <v>100</v>
      </c>
      <c r="L654" s="21" t="s">
        <v>772</v>
      </c>
      <c r="M654" s="21" t="s">
        <v>496</v>
      </c>
      <c r="N654" s="21"/>
      <c r="O654" s="44" t="s">
        <v>645</v>
      </c>
      <c r="Q654" s="24"/>
    </row>
    <row r="655" spans="1:17" ht="24.75" x14ac:dyDescent="0.25">
      <c r="A655" s="16">
        <v>156</v>
      </c>
      <c r="B655" s="16">
        <v>116</v>
      </c>
      <c r="C655" s="13" t="s">
        <v>354</v>
      </c>
      <c r="D655" s="8" t="s">
        <v>355</v>
      </c>
      <c r="E655" s="8" t="s">
        <v>40</v>
      </c>
      <c r="F655" s="15">
        <v>3001</v>
      </c>
      <c r="G655" s="8" t="s">
        <v>356</v>
      </c>
      <c r="H655" s="8" t="s">
        <v>353</v>
      </c>
      <c r="I655" s="9" t="s">
        <v>22</v>
      </c>
      <c r="J655" s="8" t="s">
        <v>502</v>
      </c>
      <c r="K655" s="22">
        <v>100</v>
      </c>
      <c r="L655" s="21" t="s">
        <v>821</v>
      </c>
      <c r="M655" s="21" t="s">
        <v>496</v>
      </c>
      <c r="N655" s="21"/>
      <c r="O655" s="44" t="s">
        <v>645</v>
      </c>
      <c r="Q655" s="24"/>
    </row>
    <row r="656" spans="1:17" ht="33" x14ac:dyDescent="0.25">
      <c r="A656" s="16">
        <v>157</v>
      </c>
      <c r="B656" s="16">
        <v>121</v>
      </c>
      <c r="C656" s="13" t="s">
        <v>367</v>
      </c>
      <c r="D656" s="8" t="s">
        <v>368</v>
      </c>
      <c r="E656" s="8" t="s">
        <v>40</v>
      </c>
      <c r="F656" s="15">
        <v>3001</v>
      </c>
      <c r="G656" s="8" t="s">
        <v>356</v>
      </c>
      <c r="H656" s="8" t="s">
        <v>111</v>
      </c>
      <c r="I656" s="9" t="s">
        <v>43</v>
      </c>
      <c r="J656" s="8" t="s">
        <v>502</v>
      </c>
      <c r="K656" s="22">
        <v>100</v>
      </c>
      <c r="L656" s="21" t="s">
        <v>822</v>
      </c>
      <c r="M656" s="21" t="s">
        <v>496</v>
      </c>
      <c r="N656" s="21"/>
      <c r="O656" s="44" t="s">
        <v>645</v>
      </c>
      <c r="Q656" s="24"/>
    </row>
    <row r="657" spans="1:20" ht="33" x14ac:dyDescent="0.25">
      <c r="A657" s="16">
        <v>158</v>
      </c>
      <c r="B657" s="16">
        <v>125</v>
      </c>
      <c r="C657" s="13" t="s">
        <v>377</v>
      </c>
      <c r="D657" s="8" t="s">
        <v>117</v>
      </c>
      <c r="E657" s="8" t="s">
        <v>58</v>
      </c>
      <c r="F657" s="15">
        <v>3001</v>
      </c>
      <c r="G657" s="8" t="s">
        <v>356</v>
      </c>
      <c r="H657" s="8" t="s">
        <v>119</v>
      </c>
      <c r="I657" s="9" t="s">
        <v>9</v>
      </c>
      <c r="J657" s="8" t="s">
        <v>502</v>
      </c>
      <c r="K657" s="22">
        <v>100</v>
      </c>
      <c r="L657" s="21" t="s">
        <v>823</v>
      </c>
      <c r="M657" s="21" t="s">
        <v>496</v>
      </c>
      <c r="N657" s="21"/>
      <c r="O657" s="44" t="s">
        <v>645</v>
      </c>
      <c r="Q657" s="24"/>
    </row>
    <row r="658" spans="1:20" ht="33" x14ac:dyDescent="0.25">
      <c r="A658" s="16">
        <v>159</v>
      </c>
      <c r="B658" s="16">
        <v>146</v>
      </c>
      <c r="C658" s="14" t="s">
        <v>435</v>
      </c>
      <c r="D658" s="8" t="s">
        <v>434</v>
      </c>
      <c r="E658" s="8" t="s">
        <v>58</v>
      </c>
      <c r="F658" s="15">
        <v>3001</v>
      </c>
      <c r="G658" s="8" t="s">
        <v>356</v>
      </c>
      <c r="H658" s="8" t="s">
        <v>188</v>
      </c>
      <c r="I658" s="9" t="s">
        <v>9</v>
      </c>
      <c r="J658" s="8" t="s">
        <v>502</v>
      </c>
      <c r="K658" s="22">
        <v>100</v>
      </c>
      <c r="L658" s="21" t="s">
        <v>765</v>
      </c>
      <c r="M658" s="21" t="s">
        <v>496</v>
      </c>
      <c r="N658" s="21"/>
      <c r="O658" s="44" t="s">
        <v>645</v>
      </c>
      <c r="Q658" s="24"/>
    </row>
    <row r="659" spans="1:20" ht="24.75" x14ac:dyDescent="0.25">
      <c r="A659" s="16">
        <v>160</v>
      </c>
      <c r="B659" s="16">
        <v>150</v>
      </c>
      <c r="C659" s="14" t="s">
        <v>442</v>
      </c>
      <c r="D659" s="8" t="s">
        <v>443</v>
      </c>
      <c r="E659" s="8" t="s">
        <v>58</v>
      </c>
      <c r="F659" s="15">
        <v>3001</v>
      </c>
      <c r="G659" s="8" t="s">
        <v>356</v>
      </c>
      <c r="H659" s="8" t="s">
        <v>188</v>
      </c>
      <c r="I659" s="9" t="s">
        <v>9</v>
      </c>
      <c r="J659" s="8" t="s">
        <v>502</v>
      </c>
      <c r="K659" s="22">
        <v>100</v>
      </c>
      <c r="L659" s="21" t="s">
        <v>773</v>
      </c>
      <c r="M659" s="21" t="s">
        <v>496</v>
      </c>
      <c r="N659" s="21"/>
      <c r="O659" s="44" t="s">
        <v>645</v>
      </c>
      <c r="Q659" s="24"/>
    </row>
    <row r="660" spans="1:20" ht="24.75" x14ac:dyDescent="0.25">
      <c r="A660" s="16">
        <v>161</v>
      </c>
      <c r="B660" s="16">
        <v>24</v>
      </c>
      <c r="C660" s="7" t="s">
        <v>87</v>
      </c>
      <c r="D660" s="8" t="s">
        <v>88</v>
      </c>
      <c r="E660" s="8" t="s">
        <v>40</v>
      </c>
      <c r="F660" s="15">
        <v>3001</v>
      </c>
      <c r="G660" s="8" t="s">
        <v>89</v>
      </c>
      <c r="H660" s="8" t="s">
        <v>81</v>
      </c>
      <c r="I660" s="9" t="s">
        <v>22</v>
      </c>
      <c r="J660" s="8" t="s">
        <v>502</v>
      </c>
      <c r="K660" s="22">
        <v>100</v>
      </c>
      <c r="L660" s="21" t="s">
        <v>774</v>
      </c>
      <c r="M660" s="21" t="s">
        <v>496</v>
      </c>
      <c r="N660" s="21"/>
      <c r="O660" s="21" t="s">
        <v>645</v>
      </c>
      <c r="Q660" s="24"/>
    </row>
    <row r="661" spans="1:20" ht="24.75" x14ac:dyDescent="0.25">
      <c r="A661" s="16">
        <v>162</v>
      </c>
      <c r="B661" s="16">
        <v>118</v>
      </c>
      <c r="C661" s="13" t="s">
        <v>359</v>
      </c>
      <c r="D661" s="8" t="s">
        <v>360</v>
      </c>
      <c r="E661" s="8" t="s">
        <v>40</v>
      </c>
      <c r="F661" s="15">
        <v>3001</v>
      </c>
      <c r="G661" s="8" t="s">
        <v>89</v>
      </c>
      <c r="H661" s="8" t="s">
        <v>361</v>
      </c>
      <c r="I661" s="9" t="s">
        <v>22</v>
      </c>
      <c r="J661" s="8" t="s">
        <v>502</v>
      </c>
      <c r="K661" s="22">
        <v>100</v>
      </c>
      <c r="L661" s="21" t="s">
        <v>771</v>
      </c>
      <c r="M661" s="21" t="s">
        <v>496</v>
      </c>
      <c r="N661" s="21"/>
      <c r="O661" s="44" t="s">
        <v>645</v>
      </c>
      <c r="Q661" s="24"/>
    </row>
    <row r="662" spans="1:20" x14ac:dyDescent="0.25">
      <c r="K662" s="23"/>
      <c r="Q662" s="24"/>
    </row>
    <row r="663" spans="1:20" x14ac:dyDescent="0.25">
      <c r="A663" s="33" t="s">
        <v>610</v>
      </c>
      <c r="B663" s="33"/>
      <c r="C663" s="33"/>
      <c r="D663" s="33"/>
      <c r="E663" s="32"/>
      <c r="F663" s="33"/>
      <c r="G663" s="32"/>
      <c r="H663" s="32"/>
      <c r="I663" s="33"/>
      <c r="J663" s="32"/>
      <c r="K663" s="35"/>
      <c r="L663" s="33"/>
      <c r="M663" s="33"/>
      <c r="N663" s="33"/>
      <c r="O663" s="33"/>
      <c r="P663" s="33"/>
      <c r="Q663" s="36">
        <f>SUM(K665:K694)/8</f>
        <v>38.75</v>
      </c>
      <c r="R663" s="33"/>
      <c r="T663" s="58">
        <v>20250527</v>
      </c>
    </row>
    <row r="664" spans="1:20" x14ac:dyDescent="0.25">
      <c r="K664" s="23"/>
      <c r="Q664" s="24"/>
    </row>
    <row r="665" spans="1:20" ht="24.75" x14ac:dyDescent="0.25">
      <c r="A665" s="16">
        <v>133</v>
      </c>
      <c r="B665" s="16">
        <v>5</v>
      </c>
      <c r="C665" s="7" t="s">
        <v>23</v>
      </c>
      <c r="D665" s="8" t="s">
        <v>24</v>
      </c>
      <c r="E665" s="8" t="s">
        <v>25</v>
      </c>
      <c r="F665" s="15">
        <v>3001</v>
      </c>
      <c r="G665" s="8" t="s">
        <v>491</v>
      </c>
      <c r="H665" s="8" t="s">
        <v>27</v>
      </c>
      <c r="I665" s="9" t="s">
        <v>28</v>
      </c>
      <c r="J665" s="8"/>
      <c r="K665" s="22"/>
      <c r="L665" s="21"/>
      <c r="M665" s="21"/>
      <c r="N665" s="21"/>
      <c r="O665" s="21"/>
      <c r="Q665" s="24"/>
    </row>
    <row r="666" spans="1:20" ht="49.5" x14ac:dyDescent="0.25">
      <c r="A666" s="16">
        <v>134</v>
      </c>
      <c r="B666" s="16">
        <v>8</v>
      </c>
      <c r="C666" s="7" t="s">
        <v>35</v>
      </c>
      <c r="D666" s="8" t="s">
        <v>36</v>
      </c>
      <c r="E666" s="8" t="s">
        <v>6</v>
      </c>
      <c r="F666" s="15">
        <v>3001</v>
      </c>
      <c r="G666" s="8" t="s">
        <v>491</v>
      </c>
      <c r="H666" s="8" t="s">
        <v>37</v>
      </c>
      <c r="I666" s="9" t="s">
        <v>9</v>
      </c>
      <c r="J666" s="8"/>
      <c r="K666" s="22"/>
      <c r="L666" s="21"/>
      <c r="M666" s="21"/>
      <c r="N666" s="21"/>
      <c r="O666" s="21"/>
      <c r="Q666" s="24"/>
    </row>
    <row r="667" spans="1:20" ht="24.75" x14ac:dyDescent="0.25">
      <c r="A667" s="16">
        <v>135</v>
      </c>
      <c r="B667" s="16">
        <v>16</v>
      </c>
      <c r="C667" s="7" t="s">
        <v>64</v>
      </c>
      <c r="D667" s="8" t="s">
        <v>65</v>
      </c>
      <c r="E667" s="8" t="s">
        <v>31</v>
      </c>
      <c r="F667" s="15">
        <v>3001</v>
      </c>
      <c r="G667" s="8" t="s">
        <v>491</v>
      </c>
      <c r="H667" s="8" t="s">
        <v>66</v>
      </c>
      <c r="I667" s="9" t="s">
        <v>9</v>
      </c>
      <c r="J667" s="8"/>
      <c r="K667" s="22"/>
      <c r="L667" s="21"/>
      <c r="M667" s="21"/>
      <c r="N667" s="21"/>
      <c r="O667" s="21"/>
      <c r="Q667" s="24"/>
    </row>
    <row r="668" spans="1:20" ht="24.75" x14ac:dyDescent="0.25">
      <c r="A668" s="16">
        <v>136</v>
      </c>
      <c r="B668" s="16">
        <v>17</v>
      </c>
      <c r="C668" s="7" t="s">
        <v>67</v>
      </c>
      <c r="D668" s="8" t="s">
        <v>68</v>
      </c>
      <c r="E668" s="8" t="s">
        <v>31</v>
      </c>
      <c r="F668" s="15">
        <v>3001</v>
      </c>
      <c r="G668" s="8" t="s">
        <v>491</v>
      </c>
      <c r="H668" s="8" t="s">
        <v>69</v>
      </c>
      <c r="I668" s="9" t="s">
        <v>9</v>
      </c>
      <c r="J668" s="8"/>
      <c r="K668" s="22"/>
      <c r="L668" s="21"/>
      <c r="M668" s="21"/>
      <c r="N668" s="21"/>
      <c r="O668" s="21"/>
      <c r="Q668" s="24"/>
    </row>
    <row r="669" spans="1:20" ht="49.5" x14ac:dyDescent="0.25">
      <c r="A669" s="16">
        <v>137</v>
      </c>
      <c r="B669" s="16">
        <v>19</v>
      </c>
      <c r="C669" s="7" t="s">
        <v>73</v>
      </c>
      <c r="D669" s="8" t="s">
        <v>74</v>
      </c>
      <c r="E669" s="8" t="s">
        <v>6</v>
      </c>
      <c r="F669" s="15">
        <v>3001</v>
      </c>
      <c r="G669" s="8" t="s">
        <v>491</v>
      </c>
      <c r="H669" s="8" t="s">
        <v>75</v>
      </c>
      <c r="I669" s="9" t="s">
        <v>22</v>
      </c>
      <c r="J669" s="8"/>
      <c r="K669" s="22"/>
      <c r="L669" s="21"/>
      <c r="M669" s="21"/>
      <c r="N669" s="21"/>
      <c r="O669" s="21"/>
      <c r="Q669" s="24"/>
    </row>
    <row r="670" spans="1:20" ht="24.75" x14ac:dyDescent="0.25">
      <c r="A670" s="16">
        <v>138</v>
      </c>
      <c r="B670" s="16">
        <v>21</v>
      </c>
      <c r="C670" s="7" t="s">
        <v>79</v>
      </c>
      <c r="D670" s="8" t="s">
        <v>80</v>
      </c>
      <c r="E670" s="8" t="s">
        <v>6</v>
      </c>
      <c r="F670" s="15">
        <v>3001</v>
      </c>
      <c r="G670" s="8" t="s">
        <v>491</v>
      </c>
      <c r="H670" s="8" t="s">
        <v>81</v>
      </c>
      <c r="I670" s="9" t="s">
        <v>22</v>
      </c>
      <c r="J670" s="8"/>
      <c r="K670" s="22"/>
      <c r="L670" s="21"/>
      <c r="M670" s="21"/>
      <c r="N670" s="21"/>
      <c r="O670" s="21"/>
      <c r="Q670" s="24"/>
    </row>
    <row r="671" spans="1:20" ht="33" x14ac:dyDescent="0.25">
      <c r="A671" s="16">
        <v>139</v>
      </c>
      <c r="B671" s="16">
        <v>22</v>
      </c>
      <c r="C671" s="7" t="s">
        <v>82</v>
      </c>
      <c r="D671" s="8" t="s">
        <v>83</v>
      </c>
      <c r="E671" s="8" t="s">
        <v>6</v>
      </c>
      <c r="F671" s="15">
        <v>3001</v>
      </c>
      <c r="G671" s="8" t="s">
        <v>491</v>
      </c>
      <c r="H671" s="8" t="s">
        <v>84</v>
      </c>
      <c r="I671" s="9" t="s">
        <v>22</v>
      </c>
      <c r="J671" s="8"/>
      <c r="K671" s="22"/>
      <c r="L671" s="21"/>
      <c r="M671" s="21"/>
      <c r="N671" s="21"/>
      <c r="O671" s="21"/>
      <c r="Q671" s="24"/>
    </row>
    <row r="672" spans="1:20" ht="33" x14ac:dyDescent="0.25">
      <c r="A672" s="16">
        <v>140</v>
      </c>
      <c r="B672" s="16">
        <v>23</v>
      </c>
      <c r="C672" s="7" t="s">
        <v>85</v>
      </c>
      <c r="D672" s="8" t="s">
        <v>86</v>
      </c>
      <c r="E672" s="8" t="s">
        <v>6</v>
      </c>
      <c r="F672" s="15">
        <v>3001</v>
      </c>
      <c r="G672" s="8" t="s">
        <v>491</v>
      </c>
      <c r="H672" s="8" t="s">
        <v>84</v>
      </c>
      <c r="I672" s="9" t="s">
        <v>9</v>
      </c>
      <c r="J672" s="8"/>
      <c r="K672" s="22"/>
      <c r="L672" s="21"/>
      <c r="M672" s="21"/>
      <c r="N672" s="21"/>
      <c r="O672" s="21"/>
      <c r="Q672" s="24"/>
    </row>
    <row r="673" spans="1:17" ht="66" x14ac:dyDescent="0.25">
      <c r="A673" s="16">
        <v>141</v>
      </c>
      <c r="B673" s="16">
        <v>32</v>
      </c>
      <c r="C673" s="7" t="s">
        <v>113</v>
      </c>
      <c r="D673" s="8" t="s">
        <v>114</v>
      </c>
      <c r="E673" s="8" t="s">
        <v>31</v>
      </c>
      <c r="F673" s="15">
        <v>3001</v>
      </c>
      <c r="G673" s="8" t="s">
        <v>491</v>
      </c>
      <c r="H673" s="8" t="s">
        <v>115</v>
      </c>
      <c r="I673" s="9" t="s">
        <v>9</v>
      </c>
      <c r="J673" s="8"/>
      <c r="K673" s="22"/>
      <c r="L673" s="21"/>
      <c r="M673" s="21"/>
      <c r="N673" s="21"/>
      <c r="O673" s="21"/>
      <c r="Q673" s="24"/>
    </row>
    <row r="674" spans="1:17" ht="24.75" x14ac:dyDescent="0.25">
      <c r="A674" s="16">
        <v>142</v>
      </c>
      <c r="B674" s="16">
        <v>35</v>
      </c>
      <c r="C674" s="7" t="s">
        <v>123</v>
      </c>
      <c r="D674" s="8" t="s">
        <v>124</v>
      </c>
      <c r="E674" s="8" t="s">
        <v>31</v>
      </c>
      <c r="F674" s="15">
        <v>3001</v>
      </c>
      <c r="G674" s="8" t="s">
        <v>491</v>
      </c>
      <c r="H674" s="8" t="s">
        <v>13</v>
      </c>
      <c r="I674" s="9" t="s">
        <v>28</v>
      </c>
      <c r="J674" s="8"/>
      <c r="K674" s="22"/>
      <c r="L674" s="21"/>
      <c r="M674" s="21"/>
      <c r="N674" s="21"/>
      <c r="O674" s="21"/>
      <c r="Q674" s="24"/>
    </row>
    <row r="675" spans="1:17" ht="16.5" x14ac:dyDescent="0.25">
      <c r="A675" s="16">
        <v>143</v>
      </c>
      <c r="B675" s="16">
        <v>44</v>
      </c>
      <c r="C675" s="7" t="s">
        <v>148</v>
      </c>
      <c r="D675" s="8" t="s">
        <v>149</v>
      </c>
      <c r="E675" s="8" t="s">
        <v>31</v>
      </c>
      <c r="F675" s="15">
        <v>3001</v>
      </c>
      <c r="G675" s="8" t="s">
        <v>491</v>
      </c>
      <c r="H675" s="8" t="s">
        <v>150</v>
      </c>
      <c r="I675" s="9" t="s">
        <v>43</v>
      </c>
      <c r="J675" s="8"/>
      <c r="K675" s="22"/>
      <c r="L675" s="21"/>
      <c r="M675" s="21"/>
      <c r="N675" s="21"/>
      <c r="O675" s="21"/>
      <c r="Q675" s="24"/>
    </row>
    <row r="676" spans="1:17" ht="33" x14ac:dyDescent="0.25">
      <c r="A676" s="16">
        <v>144</v>
      </c>
      <c r="B676" s="16">
        <v>49</v>
      </c>
      <c r="C676" s="7" t="s">
        <v>165</v>
      </c>
      <c r="D676" s="8" t="s">
        <v>166</v>
      </c>
      <c r="E676" s="8" t="s">
        <v>6</v>
      </c>
      <c r="F676" s="15">
        <v>3001</v>
      </c>
      <c r="G676" s="8" t="s">
        <v>491</v>
      </c>
      <c r="H676" s="8" t="s">
        <v>167</v>
      </c>
      <c r="I676" s="9" t="s">
        <v>103</v>
      </c>
      <c r="J676" s="8"/>
      <c r="K676" s="22"/>
      <c r="L676" s="21"/>
      <c r="M676" s="21"/>
      <c r="N676" s="21"/>
      <c r="O676" s="21"/>
      <c r="Q676" s="24"/>
    </row>
    <row r="677" spans="1:17" ht="16.5" x14ac:dyDescent="0.25">
      <c r="A677" s="16">
        <v>145</v>
      </c>
      <c r="B677" s="16">
        <v>52</v>
      </c>
      <c r="C677" s="7" t="s">
        <v>174</v>
      </c>
      <c r="D677" s="8" t="s">
        <v>175</v>
      </c>
      <c r="E677" s="8" t="s">
        <v>6</v>
      </c>
      <c r="F677" s="15">
        <v>3001</v>
      </c>
      <c r="G677" s="8" t="s">
        <v>491</v>
      </c>
      <c r="H677" s="8" t="s">
        <v>176</v>
      </c>
      <c r="I677" s="9" t="s">
        <v>43</v>
      </c>
      <c r="J677" s="8"/>
      <c r="K677" s="22"/>
      <c r="L677" s="21"/>
      <c r="M677" s="21"/>
      <c r="N677" s="21"/>
      <c r="O677" s="21"/>
      <c r="Q677" s="24"/>
    </row>
    <row r="678" spans="1:17" ht="41.25" x14ac:dyDescent="0.25">
      <c r="A678" s="16">
        <v>146</v>
      </c>
      <c r="B678" s="16">
        <v>53</v>
      </c>
      <c r="C678" s="7" t="s">
        <v>177</v>
      </c>
      <c r="D678" s="8" t="s">
        <v>178</v>
      </c>
      <c r="E678" s="8" t="s">
        <v>6</v>
      </c>
      <c r="F678" s="15">
        <v>3001</v>
      </c>
      <c r="G678" s="8" t="s">
        <v>491</v>
      </c>
      <c r="H678" s="8" t="s">
        <v>179</v>
      </c>
      <c r="I678" s="9" t="s">
        <v>122</v>
      </c>
      <c r="J678" s="8"/>
      <c r="K678" s="22"/>
      <c r="L678" s="21"/>
      <c r="M678" s="21"/>
      <c r="N678" s="21"/>
      <c r="O678" s="21"/>
      <c r="Q678" s="24"/>
    </row>
    <row r="679" spans="1:17" ht="41.25" x14ac:dyDescent="0.25">
      <c r="A679" s="16">
        <v>147</v>
      </c>
      <c r="B679" s="16">
        <v>60</v>
      </c>
      <c r="C679" s="7" t="s">
        <v>200</v>
      </c>
      <c r="D679" s="8" t="s">
        <v>201</v>
      </c>
      <c r="E679" s="8" t="s">
        <v>6</v>
      </c>
      <c r="F679" s="15">
        <v>3001</v>
      </c>
      <c r="G679" s="8" t="s">
        <v>491</v>
      </c>
      <c r="H679" s="8" t="s">
        <v>199</v>
      </c>
      <c r="I679" s="9" t="s">
        <v>22</v>
      </c>
      <c r="J679" s="8"/>
      <c r="K679" s="22"/>
      <c r="L679" s="21"/>
      <c r="M679" s="21"/>
      <c r="N679" s="21"/>
      <c r="O679" s="21"/>
      <c r="Q679" s="24"/>
    </row>
    <row r="680" spans="1:17" ht="49.5" x14ac:dyDescent="0.25">
      <c r="A680" s="16">
        <v>148</v>
      </c>
      <c r="B680" s="16">
        <v>67</v>
      </c>
      <c r="C680" s="7" t="s">
        <v>218</v>
      </c>
      <c r="D680" s="8" t="s">
        <v>219</v>
      </c>
      <c r="E680" s="8" t="s">
        <v>6</v>
      </c>
      <c r="F680" s="15">
        <v>3001</v>
      </c>
      <c r="G680" s="8" t="s">
        <v>491</v>
      </c>
      <c r="H680" s="8" t="s">
        <v>220</v>
      </c>
      <c r="I680" s="9" t="s">
        <v>9</v>
      </c>
      <c r="J680" s="8"/>
      <c r="K680" s="22"/>
      <c r="L680" s="21"/>
      <c r="M680" s="21"/>
      <c r="N680" s="21"/>
      <c r="O680" s="21"/>
      <c r="Q680" s="24"/>
    </row>
    <row r="681" spans="1:17" ht="57.75" x14ac:dyDescent="0.25">
      <c r="A681" s="16">
        <v>149</v>
      </c>
      <c r="B681" s="16">
        <v>74</v>
      </c>
      <c r="C681" s="7" t="s">
        <v>239</v>
      </c>
      <c r="D681" s="8" t="s">
        <v>240</v>
      </c>
      <c r="E681" s="8" t="s">
        <v>6</v>
      </c>
      <c r="F681" s="15">
        <v>3001</v>
      </c>
      <c r="G681" s="8" t="s">
        <v>491</v>
      </c>
      <c r="H681" s="8" t="s">
        <v>241</v>
      </c>
      <c r="I681" s="9" t="s">
        <v>43</v>
      </c>
      <c r="J681" s="8"/>
      <c r="K681" s="22"/>
      <c r="L681" s="21"/>
      <c r="M681" s="21"/>
      <c r="N681" s="21"/>
      <c r="O681" s="21"/>
      <c r="Q681" s="24"/>
    </row>
    <row r="682" spans="1:17" ht="33" x14ac:dyDescent="0.25">
      <c r="A682" s="16">
        <v>150</v>
      </c>
      <c r="B682" s="16">
        <v>107</v>
      </c>
      <c r="C682" s="13" t="s">
        <v>328</v>
      </c>
      <c r="D682" s="8" t="s">
        <v>329</v>
      </c>
      <c r="E682" s="8" t="s">
        <v>40</v>
      </c>
      <c r="F682" s="15">
        <v>3001</v>
      </c>
      <c r="G682" s="8" t="s">
        <v>491</v>
      </c>
      <c r="H682" s="8" t="s">
        <v>111</v>
      </c>
      <c r="I682" s="9" t="s">
        <v>9</v>
      </c>
      <c r="J682" s="8"/>
      <c r="K682" s="22"/>
      <c r="L682" s="21"/>
      <c r="M682" s="21"/>
      <c r="N682" s="21"/>
      <c r="O682" s="21"/>
      <c r="Q682" s="24"/>
    </row>
    <row r="683" spans="1:17" ht="33" x14ac:dyDescent="0.25">
      <c r="A683" s="16">
        <v>151</v>
      </c>
      <c r="B683" s="16">
        <v>114</v>
      </c>
      <c r="C683" s="13" t="s">
        <v>348</v>
      </c>
      <c r="D683" s="8" t="s">
        <v>349</v>
      </c>
      <c r="E683" s="8" t="s">
        <v>6</v>
      </c>
      <c r="F683" s="15">
        <v>3001</v>
      </c>
      <c r="G683" s="8" t="s">
        <v>491</v>
      </c>
      <c r="H683" s="8" t="s">
        <v>350</v>
      </c>
      <c r="I683" s="9" t="s">
        <v>22</v>
      </c>
      <c r="J683" s="8"/>
      <c r="K683" s="22"/>
      <c r="L683" s="21"/>
      <c r="M683" s="21"/>
      <c r="N683" s="21"/>
      <c r="O683" s="21"/>
      <c r="Q683" s="24"/>
    </row>
    <row r="684" spans="1:17" ht="16.5" x14ac:dyDescent="0.25">
      <c r="A684" s="16">
        <v>152</v>
      </c>
      <c r="B684" s="16">
        <v>123</v>
      </c>
      <c r="C684" s="13" t="s">
        <v>372</v>
      </c>
      <c r="D684" s="8" t="s">
        <v>373</v>
      </c>
      <c r="E684" s="8" t="s">
        <v>6</v>
      </c>
      <c r="F684" s="15">
        <v>3001</v>
      </c>
      <c r="G684" s="8" t="s">
        <v>491</v>
      </c>
      <c r="H684" s="8" t="s">
        <v>84</v>
      </c>
      <c r="I684" s="9" t="s">
        <v>9</v>
      </c>
      <c r="J684" s="8"/>
      <c r="K684" s="22"/>
      <c r="L684" s="21"/>
      <c r="M684" s="21"/>
      <c r="N684" s="21"/>
      <c r="O684" s="21"/>
      <c r="Q684" s="24"/>
    </row>
    <row r="685" spans="1:17" ht="41.25" x14ac:dyDescent="0.25">
      <c r="A685" s="16">
        <v>153</v>
      </c>
      <c r="B685" s="16">
        <v>128</v>
      </c>
      <c r="C685" s="13" t="s">
        <v>382</v>
      </c>
      <c r="D685" s="8" t="s">
        <v>383</v>
      </c>
      <c r="E685" s="8" t="s">
        <v>6</v>
      </c>
      <c r="F685" s="15">
        <v>3001</v>
      </c>
      <c r="G685" s="8" t="s">
        <v>491</v>
      </c>
      <c r="H685" s="8" t="s">
        <v>384</v>
      </c>
      <c r="I685" s="9" t="s">
        <v>9</v>
      </c>
      <c r="J685" s="8"/>
      <c r="K685" s="22"/>
      <c r="L685" s="21"/>
      <c r="M685" s="21"/>
      <c r="N685" s="21"/>
      <c r="O685" s="21"/>
      <c r="Q685" s="24"/>
    </row>
    <row r="686" spans="1:17" ht="24.75" x14ac:dyDescent="0.25">
      <c r="A686" s="16">
        <v>154</v>
      </c>
      <c r="B686" s="16">
        <v>95</v>
      </c>
      <c r="C686" s="7" t="s">
        <v>294</v>
      </c>
      <c r="D686" s="8" t="s">
        <v>295</v>
      </c>
      <c r="E686" s="8" t="s">
        <v>19</v>
      </c>
      <c r="F686" s="15">
        <v>3001</v>
      </c>
      <c r="G686" s="8" t="s">
        <v>494</v>
      </c>
      <c r="H686" s="8" t="s">
        <v>20</v>
      </c>
      <c r="I686" s="9" t="s">
        <v>9</v>
      </c>
      <c r="J686" s="8"/>
      <c r="K686" s="22"/>
      <c r="L686" s="21"/>
      <c r="M686" s="21"/>
      <c r="N686" s="21"/>
      <c r="O686" s="21"/>
      <c r="Q686" s="24"/>
    </row>
    <row r="687" spans="1:17" ht="41.25" x14ac:dyDescent="0.25">
      <c r="A687" s="16">
        <v>155</v>
      </c>
      <c r="B687" s="16">
        <v>26</v>
      </c>
      <c r="C687" s="7" t="s">
        <v>93</v>
      </c>
      <c r="D687" s="8" t="s">
        <v>94</v>
      </c>
      <c r="E687" s="8" t="s">
        <v>31</v>
      </c>
      <c r="F687" s="15">
        <v>3001</v>
      </c>
      <c r="G687" s="8" t="s">
        <v>356</v>
      </c>
      <c r="H687" s="8" t="s">
        <v>95</v>
      </c>
      <c r="I687" s="9" t="s">
        <v>43</v>
      </c>
      <c r="J687" s="8" t="s">
        <v>502</v>
      </c>
      <c r="K687" s="22">
        <v>0</v>
      </c>
      <c r="L687" s="21" t="s">
        <v>692</v>
      </c>
      <c r="M687" s="21" t="s">
        <v>496</v>
      </c>
      <c r="N687" s="21"/>
      <c r="O687" s="21"/>
      <c r="Q687" s="24"/>
    </row>
    <row r="688" spans="1:17" ht="24.75" x14ac:dyDescent="0.25">
      <c r="A688" s="16">
        <v>156</v>
      </c>
      <c r="B688" s="16">
        <v>116</v>
      </c>
      <c r="C688" s="13" t="s">
        <v>354</v>
      </c>
      <c r="D688" s="8" t="s">
        <v>355</v>
      </c>
      <c r="E688" s="8" t="s">
        <v>40</v>
      </c>
      <c r="F688" s="15">
        <v>3001</v>
      </c>
      <c r="G688" s="8" t="s">
        <v>356</v>
      </c>
      <c r="H688" s="8" t="s">
        <v>353</v>
      </c>
      <c r="I688" s="9" t="s">
        <v>22</v>
      </c>
      <c r="J688" s="8" t="s">
        <v>502</v>
      </c>
      <c r="K688" s="22">
        <v>0</v>
      </c>
      <c r="L688" s="21" t="s">
        <v>801</v>
      </c>
      <c r="M688" s="21" t="s">
        <v>499</v>
      </c>
      <c r="N688" s="21"/>
      <c r="O688" s="21"/>
      <c r="Q688" s="24"/>
    </row>
    <row r="689" spans="1:20" ht="33" x14ac:dyDescent="0.25">
      <c r="A689" s="16">
        <v>157</v>
      </c>
      <c r="B689" s="16">
        <v>121</v>
      </c>
      <c r="C689" s="13" t="s">
        <v>367</v>
      </c>
      <c r="D689" s="8" t="s">
        <v>368</v>
      </c>
      <c r="E689" s="8" t="s">
        <v>40</v>
      </c>
      <c r="F689" s="15">
        <v>3001</v>
      </c>
      <c r="G689" s="8" t="s">
        <v>356</v>
      </c>
      <c r="H689" s="8" t="s">
        <v>111</v>
      </c>
      <c r="I689" s="9" t="s">
        <v>43</v>
      </c>
      <c r="J689" s="8" t="s">
        <v>502</v>
      </c>
      <c r="K689" s="22">
        <v>0</v>
      </c>
      <c r="L689" s="21" t="s">
        <v>693</v>
      </c>
      <c r="M689" s="21" t="s">
        <v>499</v>
      </c>
      <c r="N689" s="21"/>
      <c r="O689" s="21"/>
      <c r="Q689" s="24"/>
    </row>
    <row r="690" spans="1:20" ht="33" x14ac:dyDescent="0.25">
      <c r="A690" s="16">
        <v>158</v>
      </c>
      <c r="B690" s="16">
        <v>125</v>
      </c>
      <c r="C690" s="13" t="s">
        <v>377</v>
      </c>
      <c r="D690" s="8" t="s">
        <v>117</v>
      </c>
      <c r="E690" s="8" t="s">
        <v>58</v>
      </c>
      <c r="F690" s="15">
        <v>3001</v>
      </c>
      <c r="G690" s="8" t="s">
        <v>356</v>
      </c>
      <c r="H690" s="8" t="s">
        <v>119</v>
      </c>
      <c r="I690" s="9" t="s">
        <v>9</v>
      </c>
      <c r="J690" s="8" t="s">
        <v>502</v>
      </c>
      <c r="K690" s="22">
        <v>100</v>
      </c>
      <c r="L690" s="21" t="s">
        <v>802</v>
      </c>
      <c r="M690" s="21" t="s">
        <v>496</v>
      </c>
      <c r="N690" s="21"/>
      <c r="O690" s="21"/>
      <c r="Q690" s="24"/>
    </row>
    <row r="691" spans="1:20" ht="33" x14ac:dyDescent="0.25">
      <c r="A691" s="16">
        <v>159</v>
      </c>
      <c r="B691" s="16">
        <v>146</v>
      </c>
      <c r="C691" s="14" t="s">
        <v>435</v>
      </c>
      <c r="D691" s="8" t="s">
        <v>434</v>
      </c>
      <c r="E691" s="8" t="s">
        <v>58</v>
      </c>
      <c r="F691" s="15">
        <v>3001</v>
      </c>
      <c r="G691" s="8" t="s">
        <v>356</v>
      </c>
      <c r="H691" s="8" t="s">
        <v>188</v>
      </c>
      <c r="I691" s="9" t="s">
        <v>9</v>
      </c>
      <c r="J691" s="8" t="s">
        <v>502</v>
      </c>
      <c r="K691" s="22">
        <v>100</v>
      </c>
      <c r="L691" s="21" t="s">
        <v>765</v>
      </c>
      <c r="M691" s="21" t="s">
        <v>496</v>
      </c>
      <c r="N691" s="21"/>
      <c r="O691" s="21"/>
      <c r="Q691" s="24"/>
    </row>
    <row r="692" spans="1:20" ht="24.75" x14ac:dyDescent="0.25">
      <c r="A692" s="16">
        <v>160</v>
      </c>
      <c r="B692" s="16">
        <v>150</v>
      </c>
      <c r="C692" s="14" t="s">
        <v>442</v>
      </c>
      <c r="D692" s="8" t="s">
        <v>443</v>
      </c>
      <c r="E692" s="8" t="s">
        <v>58</v>
      </c>
      <c r="F692" s="15">
        <v>3001</v>
      </c>
      <c r="G692" s="8" t="s">
        <v>356</v>
      </c>
      <c r="H692" s="8" t="s">
        <v>188</v>
      </c>
      <c r="I692" s="9" t="s">
        <v>9</v>
      </c>
      <c r="J692" s="8" t="s">
        <v>502</v>
      </c>
      <c r="K692" s="22">
        <v>100</v>
      </c>
      <c r="L692" s="21" t="s">
        <v>803</v>
      </c>
      <c r="M692" s="21" t="s">
        <v>496</v>
      </c>
      <c r="N692" s="21"/>
      <c r="O692" s="21"/>
      <c r="Q692" s="24"/>
    </row>
    <row r="693" spans="1:20" ht="24.75" x14ac:dyDescent="0.25">
      <c r="A693" s="16">
        <v>161</v>
      </c>
      <c r="B693" s="16">
        <v>24</v>
      </c>
      <c r="C693" s="7" t="s">
        <v>87</v>
      </c>
      <c r="D693" s="8" t="s">
        <v>88</v>
      </c>
      <c r="E693" s="8" t="s">
        <v>40</v>
      </c>
      <c r="F693" s="15">
        <v>3001</v>
      </c>
      <c r="G693" s="8" t="s">
        <v>89</v>
      </c>
      <c r="H693" s="8" t="s">
        <v>81</v>
      </c>
      <c r="I693" s="9" t="s">
        <v>22</v>
      </c>
      <c r="J693" s="8" t="s">
        <v>502</v>
      </c>
      <c r="K693" s="22">
        <v>10</v>
      </c>
      <c r="L693" s="21" t="s">
        <v>804</v>
      </c>
      <c r="M693" s="21" t="s">
        <v>499</v>
      </c>
      <c r="N693" s="21"/>
      <c r="O693" s="21"/>
      <c r="Q693" s="24"/>
    </row>
    <row r="694" spans="1:20" ht="24.75" x14ac:dyDescent="0.25">
      <c r="A694" s="16">
        <v>162</v>
      </c>
      <c r="B694" s="16">
        <v>118</v>
      </c>
      <c r="C694" s="13" t="s">
        <v>359</v>
      </c>
      <c r="D694" s="8" t="s">
        <v>360</v>
      </c>
      <c r="E694" s="8" t="s">
        <v>40</v>
      </c>
      <c r="F694" s="15">
        <v>3001</v>
      </c>
      <c r="G694" s="8" t="s">
        <v>89</v>
      </c>
      <c r="H694" s="8" t="s">
        <v>361</v>
      </c>
      <c r="I694" s="9" t="s">
        <v>22</v>
      </c>
      <c r="J694" s="8" t="s">
        <v>502</v>
      </c>
      <c r="K694" s="22">
        <v>0</v>
      </c>
      <c r="L694" s="21" t="s">
        <v>801</v>
      </c>
      <c r="M694" s="21" t="s">
        <v>499</v>
      </c>
      <c r="N694" s="21"/>
      <c r="O694" s="21"/>
      <c r="Q694" s="24"/>
    </row>
    <row r="695" spans="1:20" x14ac:dyDescent="0.25">
      <c r="K695" s="23"/>
      <c r="Q695" s="24"/>
    </row>
    <row r="696" spans="1:20" x14ac:dyDescent="0.25">
      <c r="A696" s="33" t="s">
        <v>611</v>
      </c>
      <c r="B696" s="33"/>
      <c r="C696" s="33"/>
      <c r="D696" s="33"/>
      <c r="E696" s="32"/>
      <c r="F696" s="33"/>
      <c r="G696" s="32"/>
      <c r="H696" s="32"/>
      <c r="I696" s="33"/>
      <c r="J696" s="32"/>
      <c r="K696" s="35"/>
      <c r="L696" s="33"/>
      <c r="M696" s="33"/>
      <c r="N696" s="33"/>
      <c r="O696" s="33"/>
      <c r="P696" s="33"/>
      <c r="Q696" s="36">
        <f>SUM(K698:K727)/8</f>
        <v>71.75</v>
      </c>
      <c r="R696" s="33"/>
      <c r="T696" s="58">
        <v>20250527</v>
      </c>
    </row>
    <row r="697" spans="1:20" x14ac:dyDescent="0.25">
      <c r="K697" s="23"/>
      <c r="Q697" s="24"/>
    </row>
    <row r="698" spans="1:20" ht="24.75" x14ac:dyDescent="0.25">
      <c r="A698" s="16">
        <v>133</v>
      </c>
      <c r="B698" s="16">
        <v>5</v>
      </c>
      <c r="C698" s="7" t="s">
        <v>23</v>
      </c>
      <c r="D698" s="8" t="s">
        <v>24</v>
      </c>
      <c r="E698" s="8" t="s">
        <v>25</v>
      </c>
      <c r="F698" s="15">
        <v>3001</v>
      </c>
      <c r="G698" s="8" t="s">
        <v>491</v>
      </c>
      <c r="H698" s="8" t="s">
        <v>27</v>
      </c>
      <c r="I698" s="9" t="s">
        <v>28</v>
      </c>
      <c r="J698" s="8"/>
      <c r="K698" s="22"/>
      <c r="L698" s="21"/>
      <c r="M698" s="21"/>
      <c r="N698" s="21"/>
      <c r="O698" s="21"/>
      <c r="Q698" s="24"/>
    </row>
    <row r="699" spans="1:20" ht="49.5" x14ac:dyDescent="0.25">
      <c r="A699" s="16">
        <v>134</v>
      </c>
      <c r="B699" s="16">
        <v>8</v>
      </c>
      <c r="C699" s="7" t="s">
        <v>35</v>
      </c>
      <c r="D699" s="8" t="s">
        <v>36</v>
      </c>
      <c r="E699" s="8" t="s">
        <v>6</v>
      </c>
      <c r="F699" s="15">
        <v>3001</v>
      </c>
      <c r="G699" s="8" t="s">
        <v>491</v>
      </c>
      <c r="H699" s="8" t="s">
        <v>37</v>
      </c>
      <c r="I699" s="9" t="s">
        <v>9</v>
      </c>
      <c r="J699" s="8"/>
      <c r="K699" s="22"/>
      <c r="L699" s="21"/>
      <c r="M699" s="21"/>
      <c r="N699" s="21"/>
      <c r="O699" s="21"/>
      <c r="Q699" s="24"/>
    </row>
    <row r="700" spans="1:20" ht="24.75" x14ac:dyDescent="0.25">
      <c r="A700" s="16">
        <v>135</v>
      </c>
      <c r="B700" s="16">
        <v>16</v>
      </c>
      <c r="C700" s="7" t="s">
        <v>64</v>
      </c>
      <c r="D700" s="8" t="s">
        <v>65</v>
      </c>
      <c r="E700" s="8" t="s">
        <v>31</v>
      </c>
      <c r="F700" s="15">
        <v>3001</v>
      </c>
      <c r="G700" s="8" t="s">
        <v>491</v>
      </c>
      <c r="H700" s="8" t="s">
        <v>66</v>
      </c>
      <c r="I700" s="9" t="s">
        <v>9</v>
      </c>
      <c r="J700" s="8"/>
      <c r="K700" s="22"/>
      <c r="L700" s="21"/>
      <c r="M700" s="21"/>
      <c r="N700" s="21"/>
      <c r="O700" s="21"/>
      <c r="Q700" s="24"/>
    </row>
    <row r="701" spans="1:20" ht="24.75" x14ac:dyDescent="0.25">
      <c r="A701" s="16">
        <v>136</v>
      </c>
      <c r="B701" s="16">
        <v>17</v>
      </c>
      <c r="C701" s="7" t="s">
        <v>67</v>
      </c>
      <c r="D701" s="8" t="s">
        <v>68</v>
      </c>
      <c r="E701" s="8" t="s">
        <v>31</v>
      </c>
      <c r="F701" s="15">
        <v>3001</v>
      </c>
      <c r="G701" s="8" t="s">
        <v>491</v>
      </c>
      <c r="H701" s="8" t="s">
        <v>69</v>
      </c>
      <c r="I701" s="9" t="s">
        <v>9</v>
      </c>
      <c r="J701" s="8"/>
      <c r="K701" s="22"/>
      <c r="L701" s="21"/>
      <c r="M701" s="21"/>
      <c r="N701" s="21"/>
      <c r="O701" s="21"/>
      <c r="Q701" s="24"/>
    </row>
    <row r="702" spans="1:20" ht="49.5" x14ac:dyDescent="0.25">
      <c r="A702" s="16">
        <v>137</v>
      </c>
      <c r="B702" s="16">
        <v>19</v>
      </c>
      <c r="C702" s="7" t="s">
        <v>73</v>
      </c>
      <c r="D702" s="8" t="s">
        <v>74</v>
      </c>
      <c r="E702" s="8" t="s">
        <v>6</v>
      </c>
      <c r="F702" s="15">
        <v>3001</v>
      </c>
      <c r="G702" s="8" t="s">
        <v>491</v>
      </c>
      <c r="H702" s="8" t="s">
        <v>75</v>
      </c>
      <c r="I702" s="9" t="s">
        <v>22</v>
      </c>
      <c r="J702" s="8"/>
      <c r="K702" s="22"/>
      <c r="L702" s="21"/>
      <c r="M702" s="21"/>
      <c r="N702" s="21"/>
      <c r="O702" s="21"/>
      <c r="Q702" s="24"/>
    </row>
    <row r="703" spans="1:20" ht="24.75" x14ac:dyDescent="0.25">
      <c r="A703" s="16">
        <v>138</v>
      </c>
      <c r="B703" s="16">
        <v>21</v>
      </c>
      <c r="C703" s="7" t="s">
        <v>79</v>
      </c>
      <c r="D703" s="8" t="s">
        <v>80</v>
      </c>
      <c r="E703" s="8" t="s">
        <v>6</v>
      </c>
      <c r="F703" s="15">
        <v>3001</v>
      </c>
      <c r="G703" s="8" t="s">
        <v>491</v>
      </c>
      <c r="H703" s="8" t="s">
        <v>81</v>
      </c>
      <c r="I703" s="9" t="s">
        <v>22</v>
      </c>
      <c r="J703" s="8"/>
      <c r="K703" s="22"/>
      <c r="L703" s="21"/>
      <c r="M703" s="21"/>
      <c r="N703" s="21"/>
      <c r="O703" s="21"/>
      <c r="Q703" s="24"/>
    </row>
    <row r="704" spans="1:20" ht="33" x14ac:dyDescent="0.25">
      <c r="A704" s="16">
        <v>139</v>
      </c>
      <c r="B704" s="16">
        <v>22</v>
      </c>
      <c r="C704" s="7" t="s">
        <v>82</v>
      </c>
      <c r="D704" s="8" t="s">
        <v>83</v>
      </c>
      <c r="E704" s="8" t="s">
        <v>6</v>
      </c>
      <c r="F704" s="15">
        <v>3001</v>
      </c>
      <c r="G704" s="8" t="s">
        <v>491</v>
      </c>
      <c r="H704" s="8" t="s">
        <v>84</v>
      </c>
      <c r="I704" s="9" t="s">
        <v>22</v>
      </c>
      <c r="J704" s="8"/>
      <c r="K704" s="22"/>
      <c r="L704" s="21"/>
      <c r="M704" s="21"/>
      <c r="N704" s="21"/>
      <c r="O704" s="21"/>
      <c r="Q704" s="24"/>
    </row>
    <row r="705" spans="1:17" ht="33" x14ac:dyDescent="0.25">
      <c r="A705" s="16">
        <v>140</v>
      </c>
      <c r="B705" s="16">
        <v>23</v>
      </c>
      <c r="C705" s="7" t="s">
        <v>85</v>
      </c>
      <c r="D705" s="8" t="s">
        <v>86</v>
      </c>
      <c r="E705" s="8" t="s">
        <v>6</v>
      </c>
      <c r="F705" s="15">
        <v>3001</v>
      </c>
      <c r="G705" s="8" t="s">
        <v>491</v>
      </c>
      <c r="H705" s="8" t="s">
        <v>84</v>
      </c>
      <c r="I705" s="9" t="s">
        <v>9</v>
      </c>
      <c r="J705" s="8"/>
      <c r="K705" s="22"/>
      <c r="L705" s="21"/>
      <c r="M705" s="21"/>
      <c r="N705" s="21"/>
      <c r="O705" s="21"/>
      <c r="Q705" s="24"/>
    </row>
    <row r="706" spans="1:17" ht="66" x14ac:dyDescent="0.25">
      <c r="A706" s="16">
        <v>141</v>
      </c>
      <c r="B706" s="16">
        <v>32</v>
      </c>
      <c r="C706" s="7" t="s">
        <v>113</v>
      </c>
      <c r="D706" s="8" t="s">
        <v>114</v>
      </c>
      <c r="E706" s="8" t="s">
        <v>31</v>
      </c>
      <c r="F706" s="15">
        <v>3001</v>
      </c>
      <c r="G706" s="8" t="s">
        <v>491</v>
      </c>
      <c r="H706" s="8" t="s">
        <v>115</v>
      </c>
      <c r="I706" s="9" t="s">
        <v>9</v>
      </c>
      <c r="J706" s="8"/>
      <c r="K706" s="22"/>
      <c r="L706" s="21"/>
      <c r="M706" s="21"/>
      <c r="N706" s="21"/>
      <c r="O706" s="21"/>
      <c r="Q706" s="24"/>
    </row>
    <row r="707" spans="1:17" ht="24.75" x14ac:dyDescent="0.25">
      <c r="A707" s="16">
        <v>142</v>
      </c>
      <c r="B707" s="16">
        <v>35</v>
      </c>
      <c r="C707" s="7" t="s">
        <v>123</v>
      </c>
      <c r="D707" s="8" t="s">
        <v>124</v>
      </c>
      <c r="E707" s="8" t="s">
        <v>31</v>
      </c>
      <c r="F707" s="15">
        <v>3001</v>
      </c>
      <c r="G707" s="8" t="s">
        <v>491</v>
      </c>
      <c r="H707" s="8" t="s">
        <v>13</v>
      </c>
      <c r="I707" s="9" t="s">
        <v>28</v>
      </c>
      <c r="J707" s="8"/>
      <c r="K707" s="22"/>
      <c r="L707" s="21"/>
      <c r="M707" s="21"/>
      <c r="N707" s="21"/>
      <c r="O707" s="21"/>
      <c r="Q707" s="24"/>
    </row>
    <row r="708" spans="1:17" ht="16.5" x14ac:dyDescent="0.25">
      <c r="A708" s="16">
        <v>143</v>
      </c>
      <c r="B708" s="16">
        <v>44</v>
      </c>
      <c r="C708" s="7" t="s">
        <v>148</v>
      </c>
      <c r="D708" s="8" t="s">
        <v>149</v>
      </c>
      <c r="E708" s="8" t="s">
        <v>31</v>
      </c>
      <c r="F708" s="15">
        <v>3001</v>
      </c>
      <c r="G708" s="8" t="s">
        <v>491</v>
      </c>
      <c r="H708" s="8" t="s">
        <v>150</v>
      </c>
      <c r="I708" s="9" t="s">
        <v>43</v>
      </c>
      <c r="J708" s="8"/>
      <c r="K708" s="22"/>
      <c r="L708" s="21"/>
      <c r="M708" s="21"/>
      <c r="N708" s="21"/>
      <c r="O708" s="21"/>
      <c r="Q708" s="24"/>
    </row>
    <row r="709" spans="1:17" ht="33" x14ac:dyDescent="0.25">
      <c r="A709" s="16">
        <v>144</v>
      </c>
      <c r="B709" s="16">
        <v>49</v>
      </c>
      <c r="C709" s="7" t="s">
        <v>165</v>
      </c>
      <c r="D709" s="8" t="s">
        <v>166</v>
      </c>
      <c r="E709" s="8" t="s">
        <v>6</v>
      </c>
      <c r="F709" s="15">
        <v>3001</v>
      </c>
      <c r="G709" s="8" t="s">
        <v>491</v>
      </c>
      <c r="H709" s="8" t="s">
        <v>167</v>
      </c>
      <c r="I709" s="9" t="s">
        <v>103</v>
      </c>
      <c r="J709" s="8"/>
      <c r="K709" s="22"/>
      <c r="L709" s="21"/>
      <c r="M709" s="21"/>
      <c r="N709" s="21"/>
      <c r="O709" s="21"/>
      <c r="Q709" s="24"/>
    </row>
    <row r="710" spans="1:17" ht="16.5" x14ac:dyDescent="0.25">
      <c r="A710" s="16">
        <v>145</v>
      </c>
      <c r="B710" s="16">
        <v>52</v>
      </c>
      <c r="C710" s="7" t="s">
        <v>174</v>
      </c>
      <c r="D710" s="8" t="s">
        <v>175</v>
      </c>
      <c r="E710" s="8" t="s">
        <v>6</v>
      </c>
      <c r="F710" s="15">
        <v>3001</v>
      </c>
      <c r="G710" s="8" t="s">
        <v>491</v>
      </c>
      <c r="H710" s="8" t="s">
        <v>176</v>
      </c>
      <c r="I710" s="9" t="s">
        <v>43</v>
      </c>
      <c r="J710" s="8"/>
      <c r="K710" s="22"/>
      <c r="L710" s="21"/>
      <c r="M710" s="21"/>
      <c r="N710" s="21"/>
      <c r="O710" s="21"/>
      <c r="Q710" s="24"/>
    </row>
    <row r="711" spans="1:17" ht="41.25" x14ac:dyDescent="0.25">
      <c r="A711" s="16">
        <v>146</v>
      </c>
      <c r="B711" s="16">
        <v>53</v>
      </c>
      <c r="C711" s="7" t="s">
        <v>177</v>
      </c>
      <c r="D711" s="8" t="s">
        <v>178</v>
      </c>
      <c r="E711" s="8" t="s">
        <v>6</v>
      </c>
      <c r="F711" s="15">
        <v>3001</v>
      </c>
      <c r="G711" s="8" t="s">
        <v>491</v>
      </c>
      <c r="H711" s="8" t="s">
        <v>179</v>
      </c>
      <c r="I711" s="9" t="s">
        <v>122</v>
      </c>
      <c r="J711" s="8"/>
      <c r="K711" s="22"/>
      <c r="L711" s="21"/>
      <c r="M711" s="21"/>
      <c r="N711" s="21"/>
      <c r="O711" s="21"/>
      <c r="Q711" s="24"/>
    </row>
    <row r="712" spans="1:17" ht="41.25" x14ac:dyDescent="0.25">
      <c r="A712" s="16">
        <v>147</v>
      </c>
      <c r="B712" s="16">
        <v>60</v>
      </c>
      <c r="C712" s="7" t="s">
        <v>200</v>
      </c>
      <c r="D712" s="8" t="s">
        <v>201</v>
      </c>
      <c r="E712" s="8" t="s">
        <v>6</v>
      </c>
      <c r="F712" s="15">
        <v>3001</v>
      </c>
      <c r="G712" s="8" t="s">
        <v>491</v>
      </c>
      <c r="H712" s="8" t="s">
        <v>199</v>
      </c>
      <c r="I712" s="9" t="s">
        <v>22</v>
      </c>
      <c r="J712" s="8"/>
      <c r="K712" s="22"/>
      <c r="L712" s="21"/>
      <c r="M712" s="21"/>
      <c r="N712" s="21"/>
      <c r="O712" s="21"/>
      <c r="Q712" s="24"/>
    </row>
    <row r="713" spans="1:17" ht="49.5" x14ac:dyDescent="0.25">
      <c r="A713" s="16">
        <v>148</v>
      </c>
      <c r="B713" s="16">
        <v>67</v>
      </c>
      <c r="C713" s="7" t="s">
        <v>218</v>
      </c>
      <c r="D713" s="8" t="s">
        <v>219</v>
      </c>
      <c r="E713" s="8" t="s">
        <v>6</v>
      </c>
      <c r="F713" s="15">
        <v>3001</v>
      </c>
      <c r="G713" s="8" t="s">
        <v>491</v>
      </c>
      <c r="H713" s="8" t="s">
        <v>220</v>
      </c>
      <c r="I713" s="9" t="s">
        <v>9</v>
      </c>
      <c r="J713" s="8"/>
      <c r="K713" s="22"/>
      <c r="L713" s="21"/>
      <c r="M713" s="21"/>
      <c r="N713" s="21"/>
      <c r="O713" s="21"/>
      <c r="Q713" s="24"/>
    </row>
    <row r="714" spans="1:17" ht="57.75" x14ac:dyDescent="0.25">
      <c r="A714" s="16">
        <v>149</v>
      </c>
      <c r="B714" s="16">
        <v>74</v>
      </c>
      <c r="C714" s="7" t="s">
        <v>239</v>
      </c>
      <c r="D714" s="8" t="s">
        <v>240</v>
      </c>
      <c r="E714" s="8" t="s">
        <v>6</v>
      </c>
      <c r="F714" s="15">
        <v>3001</v>
      </c>
      <c r="G714" s="8" t="s">
        <v>491</v>
      </c>
      <c r="H714" s="8" t="s">
        <v>241</v>
      </c>
      <c r="I714" s="9" t="s">
        <v>43</v>
      </c>
      <c r="J714" s="8"/>
      <c r="K714" s="22"/>
      <c r="L714" s="21"/>
      <c r="M714" s="21"/>
      <c r="N714" s="21"/>
      <c r="O714" s="21"/>
      <c r="Q714" s="24"/>
    </row>
    <row r="715" spans="1:17" ht="33" x14ac:dyDescent="0.25">
      <c r="A715" s="16">
        <v>150</v>
      </c>
      <c r="B715" s="16">
        <v>107</v>
      </c>
      <c r="C715" s="13" t="s">
        <v>328</v>
      </c>
      <c r="D715" s="8" t="s">
        <v>329</v>
      </c>
      <c r="E715" s="8" t="s">
        <v>40</v>
      </c>
      <c r="F715" s="15">
        <v>3001</v>
      </c>
      <c r="G715" s="8" t="s">
        <v>491</v>
      </c>
      <c r="H715" s="8" t="s">
        <v>111</v>
      </c>
      <c r="I715" s="9" t="s">
        <v>9</v>
      </c>
      <c r="J715" s="8"/>
      <c r="K715" s="22"/>
      <c r="L715" s="21"/>
      <c r="M715" s="21"/>
      <c r="N715" s="21"/>
      <c r="O715" s="21"/>
      <c r="Q715" s="24"/>
    </row>
    <row r="716" spans="1:17" ht="33" x14ac:dyDescent="0.25">
      <c r="A716" s="16">
        <v>151</v>
      </c>
      <c r="B716" s="16">
        <v>114</v>
      </c>
      <c r="C716" s="13" t="s">
        <v>348</v>
      </c>
      <c r="D716" s="8" t="s">
        <v>349</v>
      </c>
      <c r="E716" s="8" t="s">
        <v>6</v>
      </c>
      <c r="F716" s="15">
        <v>3001</v>
      </c>
      <c r="G716" s="8" t="s">
        <v>491</v>
      </c>
      <c r="H716" s="8" t="s">
        <v>350</v>
      </c>
      <c r="I716" s="9" t="s">
        <v>22</v>
      </c>
      <c r="J716" s="8"/>
      <c r="K716" s="22"/>
      <c r="L716" s="21"/>
      <c r="M716" s="21"/>
      <c r="N716" s="21"/>
      <c r="O716" s="21"/>
      <c r="Q716" s="24"/>
    </row>
    <row r="717" spans="1:17" ht="16.5" x14ac:dyDescent="0.25">
      <c r="A717" s="16">
        <v>152</v>
      </c>
      <c r="B717" s="16">
        <v>123</v>
      </c>
      <c r="C717" s="13" t="s">
        <v>372</v>
      </c>
      <c r="D717" s="8" t="s">
        <v>373</v>
      </c>
      <c r="E717" s="8" t="s">
        <v>6</v>
      </c>
      <c r="F717" s="15">
        <v>3001</v>
      </c>
      <c r="G717" s="8" t="s">
        <v>491</v>
      </c>
      <c r="H717" s="8" t="s">
        <v>84</v>
      </c>
      <c r="I717" s="9" t="s">
        <v>9</v>
      </c>
      <c r="J717" s="8"/>
      <c r="K717" s="22"/>
      <c r="L717" s="21"/>
      <c r="M717" s="21"/>
      <c r="N717" s="21"/>
      <c r="O717" s="21"/>
      <c r="Q717" s="24"/>
    </row>
    <row r="718" spans="1:17" ht="41.25" x14ac:dyDescent="0.25">
      <c r="A718" s="16">
        <v>153</v>
      </c>
      <c r="B718" s="16">
        <v>128</v>
      </c>
      <c r="C718" s="13" t="s">
        <v>382</v>
      </c>
      <c r="D718" s="8" t="s">
        <v>383</v>
      </c>
      <c r="E718" s="8" t="s">
        <v>6</v>
      </c>
      <c r="F718" s="15">
        <v>3001</v>
      </c>
      <c r="G718" s="8" t="s">
        <v>491</v>
      </c>
      <c r="H718" s="8" t="s">
        <v>384</v>
      </c>
      <c r="I718" s="9" t="s">
        <v>9</v>
      </c>
      <c r="J718" s="8"/>
      <c r="K718" s="22"/>
      <c r="L718" s="21"/>
      <c r="M718" s="21"/>
      <c r="N718" s="21"/>
      <c r="O718" s="21"/>
      <c r="Q718" s="24"/>
    </row>
    <row r="719" spans="1:17" ht="24.75" x14ac:dyDescent="0.25">
      <c r="A719" s="16">
        <v>154</v>
      </c>
      <c r="B719" s="16">
        <v>95</v>
      </c>
      <c r="C719" s="7" t="s">
        <v>294</v>
      </c>
      <c r="D719" s="8" t="s">
        <v>295</v>
      </c>
      <c r="E719" s="8" t="s">
        <v>19</v>
      </c>
      <c r="F719" s="15">
        <v>3001</v>
      </c>
      <c r="G719" s="8" t="s">
        <v>494</v>
      </c>
      <c r="H719" s="8" t="s">
        <v>20</v>
      </c>
      <c r="I719" s="9" t="s">
        <v>9</v>
      </c>
      <c r="J719" s="8"/>
      <c r="K719" s="22"/>
      <c r="L719" s="21"/>
      <c r="M719" s="21"/>
      <c r="N719" s="21"/>
      <c r="O719" s="21"/>
      <c r="Q719" s="24"/>
    </row>
    <row r="720" spans="1:17" ht="41.25" x14ac:dyDescent="0.25">
      <c r="A720" s="16">
        <v>155</v>
      </c>
      <c r="B720" s="16">
        <v>26</v>
      </c>
      <c r="C720" s="7" t="s">
        <v>93</v>
      </c>
      <c r="D720" s="8" t="s">
        <v>94</v>
      </c>
      <c r="E720" s="8" t="s">
        <v>31</v>
      </c>
      <c r="F720" s="15">
        <v>3001</v>
      </c>
      <c r="G720" s="8" t="s">
        <v>356</v>
      </c>
      <c r="H720" s="8" t="s">
        <v>95</v>
      </c>
      <c r="I720" s="9" t="s">
        <v>43</v>
      </c>
      <c r="J720" s="8" t="s">
        <v>384</v>
      </c>
      <c r="K720" s="22">
        <v>90</v>
      </c>
      <c r="L720" s="11" t="s">
        <v>767</v>
      </c>
      <c r="M720" s="21" t="s">
        <v>499</v>
      </c>
      <c r="N720" s="21"/>
      <c r="O720" s="21"/>
      <c r="Q720" s="24"/>
    </row>
    <row r="721" spans="1:20" ht="24.75" x14ac:dyDescent="0.25">
      <c r="A721" s="16">
        <v>156</v>
      </c>
      <c r="B721" s="16">
        <v>116</v>
      </c>
      <c r="C721" s="13" t="s">
        <v>354</v>
      </c>
      <c r="D721" s="8" t="s">
        <v>355</v>
      </c>
      <c r="E721" s="8" t="s">
        <v>40</v>
      </c>
      <c r="F721" s="15">
        <v>3001</v>
      </c>
      <c r="G721" s="8" t="s">
        <v>356</v>
      </c>
      <c r="H721" s="8" t="s">
        <v>353</v>
      </c>
      <c r="I721" s="9" t="s">
        <v>22</v>
      </c>
      <c r="J721" s="8" t="s">
        <v>504</v>
      </c>
      <c r="K721" s="22">
        <v>90</v>
      </c>
      <c r="L721" s="11" t="s">
        <v>768</v>
      </c>
      <c r="M721" s="21" t="s">
        <v>499</v>
      </c>
      <c r="N721" s="21"/>
      <c r="O721" s="21"/>
      <c r="Q721" s="24"/>
    </row>
    <row r="722" spans="1:20" ht="33" x14ac:dyDescent="0.25">
      <c r="A722" s="16">
        <v>157</v>
      </c>
      <c r="B722" s="16">
        <v>121</v>
      </c>
      <c r="C722" s="13" t="s">
        <v>367</v>
      </c>
      <c r="D722" s="8" t="s">
        <v>368</v>
      </c>
      <c r="E722" s="8" t="s">
        <v>40</v>
      </c>
      <c r="F722" s="15">
        <v>3001</v>
      </c>
      <c r="G722" s="8" t="s">
        <v>356</v>
      </c>
      <c r="H722" s="8" t="s">
        <v>111</v>
      </c>
      <c r="I722" s="9" t="s">
        <v>43</v>
      </c>
      <c r="J722" s="8" t="s">
        <v>384</v>
      </c>
      <c r="K722" s="22">
        <v>0</v>
      </c>
      <c r="L722" s="11" t="s">
        <v>693</v>
      </c>
      <c r="M722" s="21" t="s">
        <v>499</v>
      </c>
      <c r="N722" s="21"/>
      <c r="O722" s="21"/>
      <c r="Q722" s="24"/>
    </row>
    <row r="723" spans="1:20" ht="33" x14ac:dyDescent="0.25">
      <c r="A723" s="16">
        <v>158</v>
      </c>
      <c r="B723" s="16">
        <v>125</v>
      </c>
      <c r="C723" s="13" t="s">
        <v>377</v>
      </c>
      <c r="D723" s="8" t="s">
        <v>117</v>
      </c>
      <c r="E723" s="8" t="s">
        <v>58</v>
      </c>
      <c r="F723" s="15">
        <v>3001</v>
      </c>
      <c r="G723" s="8" t="s">
        <v>356</v>
      </c>
      <c r="H723" s="8" t="s">
        <v>119</v>
      </c>
      <c r="I723" s="9" t="s">
        <v>9</v>
      </c>
      <c r="J723" s="8" t="s">
        <v>384</v>
      </c>
      <c r="K723" s="22">
        <v>50</v>
      </c>
      <c r="L723" s="11" t="s">
        <v>799</v>
      </c>
      <c r="M723" s="21" t="s">
        <v>499</v>
      </c>
      <c r="N723" s="21"/>
      <c r="O723" s="21"/>
      <c r="Q723" s="24"/>
    </row>
    <row r="724" spans="1:20" ht="33" x14ac:dyDescent="0.25">
      <c r="A724" s="16">
        <v>159</v>
      </c>
      <c r="B724" s="16">
        <v>146</v>
      </c>
      <c r="C724" s="14" t="s">
        <v>435</v>
      </c>
      <c r="D724" s="8" t="s">
        <v>434</v>
      </c>
      <c r="E724" s="8" t="s">
        <v>58</v>
      </c>
      <c r="F724" s="15">
        <v>3001</v>
      </c>
      <c r="G724" s="8" t="s">
        <v>356</v>
      </c>
      <c r="H724" s="8" t="s">
        <v>188</v>
      </c>
      <c r="I724" s="9" t="s">
        <v>9</v>
      </c>
      <c r="J724" s="8" t="s">
        <v>504</v>
      </c>
      <c r="K724" s="22">
        <v>100</v>
      </c>
      <c r="L724" s="11" t="s">
        <v>765</v>
      </c>
      <c r="M724" s="21"/>
      <c r="N724" s="21"/>
      <c r="O724" s="21"/>
      <c r="Q724" s="24"/>
    </row>
    <row r="725" spans="1:20" ht="24.75" x14ac:dyDescent="0.25">
      <c r="A725" s="16">
        <v>160</v>
      </c>
      <c r="B725" s="16">
        <v>150</v>
      </c>
      <c r="C725" s="14" t="s">
        <v>442</v>
      </c>
      <c r="D725" s="8" t="s">
        <v>443</v>
      </c>
      <c r="E725" s="8" t="s">
        <v>58</v>
      </c>
      <c r="F725" s="15">
        <v>3001</v>
      </c>
      <c r="G725" s="8" t="s">
        <v>356</v>
      </c>
      <c r="H725" s="8" t="s">
        <v>188</v>
      </c>
      <c r="I725" s="9" t="s">
        <v>9</v>
      </c>
      <c r="J725" s="8" t="s">
        <v>504</v>
      </c>
      <c r="K725" s="22">
        <v>99</v>
      </c>
      <c r="L725" s="11" t="s">
        <v>769</v>
      </c>
      <c r="M725" s="21" t="s">
        <v>499</v>
      </c>
      <c r="N725" s="21" t="s">
        <v>763</v>
      </c>
      <c r="O725" s="21"/>
      <c r="Q725" s="24"/>
    </row>
    <row r="726" spans="1:20" ht="24.75" x14ac:dyDescent="0.25">
      <c r="A726" s="16">
        <v>161</v>
      </c>
      <c r="B726" s="16">
        <v>24</v>
      </c>
      <c r="C726" s="7" t="s">
        <v>87</v>
      </c>
      <c r="D726" s="8" t="s">
        <v>88</v>
      </c>
      <c r="E726" s="8" t="s">
        <v>40</v>
      </c>
      <c r="F726" s="15">
        <v>3001</v>
      </c>
      <c r="G726" s="8" t="s">
        <v>89</v>
      </c>
      <c r="H726" s="8" t="s">
        <v>81</v>
      </c>
      <c r="I726" s="9" t="s">
        <v>22</v>
      </c>
      <c r="J726" s="8" t="s">
        <v>504</v>
      </c>
      <c r="K726" s="22">
        <v>95</v>
      </c>
      <c r="L726" s="11" t="s">
        <v>766</v>
      </c>
      <c r="M726" s="21" t="s">
        <v>499</v>
      </c>
      <c r="N726" s="21"/>
      <c r="O726" s="21" t="s">
        <v>764</v>
      </c>
      <c r="Q726" s="24"/>
    </row>
    <row r="727" spans="1:20" ht="24.75" x14ac:dyDescent="0.25">
      <c r="A727" s="16">
        <v>162</v>
      </c>
      <c r="B727" s="16">
        <v>118</v>
      </c>
      <c r="C727" s="13" t="s">
        <v>359</v>
      </c>
      <c r="D727" s="8" t="s">
        <v>360</v>
      </c>
      <c r="E727" s="8" t="s">
        <v>40</v>
      </c>
      <c r="F727" s="15">
        <v>3001</v>
      </c>
      <c r="G727" s="8" t="s">
        <v>89</v>
      </c>
      <c r="H727" s="8" t="s">
        <v>361</v>
      </c>
      <c r="I727" s="9" t="s">
        <v>22</v>
      </c>
      <c r="J727" s="8" t="s">
        <v>554</v>
      </c>
      <c r="K727" s="22">
        <v>50</v>
      </c>
      <c r="L727" s="11" t="s">
        <v>800</v>
      </c>
      <c r="M727" s="21" t="s">
        <v>499</v>
      </c>
      <c r="N727" s="21"/>
      <c r="O727" s="21"/>
      <c r="Q727" s="24"/>
    </row>
    <row r="728" spans="1:20" x14ac:dyDescent="0.25">
      <c r="K728" s="23"/>
      <c r="Q728" s="24"/>
    </row>
    <row r="729" spans="1:20" x14ac:dyDescent="0.25">
      <c r="A729" s="33" t="s">
        <v>612</v>
      </c>
      <c r="B729" s="33"/>
      <c r="C729" s="33"/>
      <c r="D729" s="32"/>
      <c r="E729" s="32"/>
      <c r="F729" s="33"/>
      <c r="G729" s="32"/>
      <c r="H729" s="32"/>
      <c r="I729" s="33"/>
      <c r="J729" s="32"/>
      <c r="K729" s="35"/>
      <c r="L729" s="33"/>
      <c r="M729" s="33"/>
      <c r="N729" s="33"/>
      <c r="O729" s="33"/>
      <c r="P729" s="33"/>
      <c r="Q729" s="36">
        <f>SUM(K731:K760)/30</f>
        <v>56.333333333333336</v>
      </c>
      <c r="R729" s="33"/>
      <c r="T729" s="51">
        <v>20231231</v>
      </c>
    </row>
    <row r="730" spans="1:20" x14ac:dyDescent="0.25">
      <c r="D730" s="3"/>
      <c r="K730" s="23"/>
      <c r="Q730" s="24"/>
    </row>
    <row r="731" spans="1:20" ht="33" x14ac:dyDescent="0.25">
      <c r="A731" s="16">
        <v>133</v>
      </c>
      <c r="B731" s="16">
        <v>5</v>
      </c>
      <c r="C731" s="7" t="s">
        <v>23</v>
      </c>
      <c r="D731" s="8" t="s">
        <v>24</v>
      </c>
      <c r="E731" s="8" t="s">
        <v>25</v>
      </c>
      <c r="F731" s="15">
        <v>3001</v>
      </c>
      <c r="G731" s="8" t="s">
        <v>491</v>
      </c>
      <c r="H731" s="8" t="s">
        <v>27</v>
      </c>
      <c r="I731" s="9" t="s">
        <v>28</v>
      </c>
      <c r="J731" s="8"/>
      <c r="K731" s="22">
        <v>100</v>
      </c>
      <c r="L731" s="21" t="s">
        <v>838</v>
      </c>
      <c r="M731" s="21" t="s">
        <v>496</v>
      </c>
      <c r="N731" s="21"/>
      <c r="O731" s="21"/>
      <c r="Q731" s="24"/>
    </row>
    <row r="732" spans="1:20" ht="49.5" x14ac:dyDescent="0.25">
      <c r="A732" s="16">
        <v>134</v>
      </c>
      <c r="B732" s="16">
        <v>8</v>
      </c>
      <c r="C732" s="7" t="s">
        <v>35</v>
      </c>
      <c r="D732" s="8" t="s">
        <v>36</v>
      </c>
      <c r="E732" s="8" t="s">
        <v>6</v>
      </c>
      <c r="F732" s="15">
        <v>3001</v>
      </c>
      <c r="G732" s="8" t="s">
        <v>491</v>
      </c>
      <c r="H732" s="8" t="s">
        <v>37</v>
      </c>
      <c r="I732" s="9" t="s">
        <v>9</v>
      </c>
      <c r="J732" s="8"/>
      <c r="K732" s="22">
        <v>0</v>
      </c>
      <c r="L732" s="21"/>
      <c r="M732" s="21"/>
      <c r="N732" s="21"/>
      <c r="O732" s="21"/>
      <c r="Q732" s="24"/>
    </row>
    <row r="733" spans="1:20" ht="24.75" x14ac:dyDescent="0.25">
      <c r="A733" s="16">
        <v>135</v>
      </c>
      <c r="B733" s="16">
        <v>16</v>
      </c>
      <c r="C733" s="7" t="s">
        <v>64</v>
      </c>
      <c r="D733" s="8" t="s">
        <v>65</v>
      </c>
      <c r="E733" s="8" t="s">
        <v>31</v>
      </c>
      <c r="F733" s="15">
        <v>3001</v>
      </c>
      <c r="G733" s="8" t="s">
        <v>491</v>
      </c>
      <c r="H733" s="8" t="s">
        <v>66</v>
      </c>
      <c r="I733" s="9" t="s">
        <v>9</v>
      </c>
      <c r="J733" s="8"/>
      <c r="K733" s="22">
        <v>100</v>
      </c>
      <c r="L733" s="21" t="s">
        <v>839</v>
      </c>
      <c r="M733" s="21" t="s">
        <v>496</v>
      </c>
      <c r="N733" s="21"/>
      <c r="O733" s="21"/>
      <c r="Q733" s="24"/>
    </row>
    <row r="734" spans="1:20" ht="24.75" x14ac:dyDescent="0.25">
      <c r="A734" s="16">
        <v>136</v>
      </c>
      <c r="B734" s="16">
        <v>17</v>
      </c>
      <c r="C734" s="7" t="s">
        <v>67</v>
      </c>
      <c r="D734" s="8" t="s">
        <v>68</v>
      </c>
      <c r="E734" s="8" t="s">
        <v>31</v>
      </c>
      <c r="F734" s="15">
        <v>3001</v>
      </c>
      <c r="G734" s="8" t="s">
        <v>491</v>
      </c>
      <c r="H734" s="8" t="s">
        <v>69</v>
      </c>
      <c r="I734" s="9" t="s">
        <v>9</v>
      </c>
      <c r="J734" s="8"/>
      <c r="K734" s="22">
        <v>100</v>
      </c>
      <c r="L734" s="21" t="s">
        <v>780</v>
      </c>
      <c r="M734" s="21"/>
      <c r="N734" s="21"/>
      <c r="O734" s="21"/>
      <c r="Q734" s="24"/>
    </row>
    <row r="735" spans="1:20" ht="49.5" x14ac:dyDescent="0.25">
      <c r="A735" s="16">
        <v>137</v>
      </c>
      <c r="B735" s="16">
        <v>19</v>
      </c>
      <c r="C735" s="7" t="s">
        <v>73</v>
      </c>
      <c r="D735" s="8" t="s">
        <v>74</v>
      </c>
      <c r="E735" s="8" t="s">
        <v>6</v>
      </c>
      <c r="F735" s="15">
        <v>3001</v>
      </c>
      <c r="G735" s="8" t="s">
        <v>491</v>
      </c>
      <c r="H735" s="8" t="s">
        <v>75</v>
      </c>
      <c r="I735" s="9" t="s">
        <v>22</v>
      </c>
      <c r="J735" s="8"/>
      <c r="K735" s="22">
        <v>100</v>
      </c>
      <c r="L735" s="21" t="s">
        <v>840</v>
      </c>
      <c r="M735" s="21" t="s">
        <v>496</v>
      </c>
      <c r="N735" s="21"/>
      <c r="O735" s="21"/>
      <c r="Q735" s="24"/>
    </row>
    <row r="736" spans="1:20" ht="24.75" x14ac:dyDescent="0.25">
      <c r="A736" s="16">
        <v>138</v>
      </c>
      <c r="B736" s="16">
        <v>21</v>
      </c>
      <c r="C736" s="7" t="s">
        <v>79</v>
      </c>
      <c r="D736" s="8" t="s">
        <v>80</v>
      </c>
      <c r="E736" s="8" t="s">
        <v>6</v>
      </c>
      <c r="F736" s="15">
        <v>3001</v>
      </c>
      <c r="G736" s="8" t="s">
        <v>491</v>
      </c>
      <c r="H736" s="8" t="s">
        <v>81</v>
      </c>
      <c r="I736" s="9" t="s">
        <v>22</v>
      </c>
      <c r="J736" s="8"/>
      <c r="K736" s="22">
        <v>50</v>
      </c>
      <c r="L736" s="21" t="s">
        <v>781</v>
      </c>
      <c r="M736" s="21" t="s">
        <v>499</v>
      </c>
      <c r="N736" s="21"/>
      <c r="O736" s="21"/>
      <c r="Q736" s="24"/>
    </row>
    <row r="737" spans="1:17" ht="33" x14ac:dyDescent="0.25">
      <c r="A737" s="16">
        <v>139</v>
      </c>
      <c r="B737" s="16">
        <v>22</v>
      </c>
      <c r="C737" s="7" t="s">
        <v>82</v>
      </c>
      <c r="D737" s="8" t="s">
        <v>83</v>
      </c>
      <c r="E737" s="8" t="s">
        <v>6</v>
      </c>
      <c r="F737" s="15">
        <v>3001</v>
      </c>
      <c r="G737" s="8" t="s">
        <v>491</v>
      </c>
      <c r="H737" s="8" t="s">
        <v>84</v>
      </c>
      <c r="I737" s="9" t="s">
        <v>22</v>
      </c>
      <c r="J737" s="8"/>
      <c r="K737" s="22">
        <v>50</v>
      </c>
      <c r="L737" s="21" t="s">
        <v>782</v>
      </c>
      <c r="M737" s="21" t="s">
        <v>499</v>
      </c>
      <c r="N737" s="21"/>
      <c r="O737" s="21"/>
      <c r="Q737" s="24"/>
    </row>
    <row r="738" spans="1:17" ht="33" x14ac:dyDescent="0.25">
      <c r="A738" s="16">
        <v>140</v>
      </c>
      <c r="B738" s="16">
        <v>23</v>
      </c>
      <c r="C738" s="7" t="s">
        <v>85</v>
      </c>
      <c r="D738" s="8" t="s">
        <v>86</v>
      </c>
      <c r="E738" s="8" t="s">
        <v>6</v>
      </c>
      <c r="F738" s="15">
        <v>3001</v>
      </c>
      <c r="G738" s="8" t="s">
        <v>491</v>
      </c>
      <c r="H738" s="8" t="s">
        <v>84</v>
      </c>
      <c r="I738" s="9" t="s">
        <v>9</v>
      </c>
      <c r="J738" s="8"/>
      <c r="K738" s="22">
        <v>50</v>
      </c>
      <c r="L738" s="21" t="s">
        <v>783</v>
      </c>
      <c r="M738" s="21" t="s">
        <v>499</v>
      </c>
      <c r="N738" s="21"/>
      <c r="O738" s="21"/>
      <c r="Q738" s="24"/>
    </row>
    <row r="739" spans="1:17" ht="66" x14ac:dyDescent="0.25">
      <c r="A739" s="16">
        <v>141</v>
      </c>
      <c r="B739" s="16">
        <v>32</v>
      </c>
      <c r="C739" s="7" t="s">
        <v>113</v>
      </c>
      <c r="D739" s="8" t="s">
        <v>114</v>
      </c>
      <c r="E739" s="8" t="s">
        <v>31</v>
      </c>
      <c r="F739" s="15">
        <v>3001</v>
      </c>
      <c r="G739" s="8" t="s">
        <v>491</v>
      </c>
      <c r="H739" s="8" t="s">
        <v>115</v>
      </c>
      <c r="I739" s="9" t="s">
        <v>9</v>
      </c>
      <c r="J739" s="8"/>
      <c r="K739" s="22">
        <v>100</v>
      </c>
      <c r="L739" s="21" t="s">
        <v>784</v>
      </c>
      <c r="M739" s="21"/>
      <c r="N739" s="21"/>
      <c r="O739" s="21"/>
      <c r="Q739" s="24"/>
    </row>
    <row r="740" spans="1:17" ht="24.75" x14ac:dyDescent="0.25">
      <c r="A740" s="16">
        <v>142</v>
      </c>
      <c r="B740" s="16">
        <v>35</v>
      </c>
      <c r="C740" s="7" t="s">
        <v>123</v>
      </c>
      <c r="D740" s="8" t="s">
        <v>124</v>
      </c>
      <c r="E740" s="8" t="s">
        <v>31</v>
      </c>
      <c r="F740" s="15">
        <v>3001</v>
      </c>
      <c r="G740" s="8" t="s">
        <v>491</v>
      </c>
      <c r="H740" s="8" t="s">
        <v>13</v>
      </c>
      <c r="I740" s="9" t="s">
        <v>28</v>
      </c>
      <c r="J740" s="8"/>
      <c r="K740" s="22">
        <v>0</v>
      </c>
      <c r="L740" s="21"/>
      <c r="M740" s="21"/>
      <c r="N740" s="21"/>
      <c r="O740" s="21"/>
      <c r="Q740" s="24"/>
    </row>
    <row r="741" spans="1:17" ht="33" x14ac:dyDescent="0.25">
      <c r="A741" s="16">
        <v>143</v>
      </c>
      <c r="B741" s="16">
        <v>44</v>
      </c>
      <c r="C741" s="7" t="s">
        <v>148</v>
      </c>
      <c r="D741" s="8" t="s">
        <v>149</v>
      </c>
      <c r="E741" s="8" t="s">
        <v>31</v>
      </c>
      <c r="F741" s="15">
        <v>3001</v>
      </c>
      <c r="G741" s="8" t="s">
        <v>491</v>
      </c>
      <c r="H741" s="8" t="s">
        <v>150</v>
      </c>
      <c r="I741" s="9" t="s">
        <v>43</v>
      </c>
      <c r="J741" s="8"/>
      <c r="K741" s="22">
        <v>50</v>
      </c>
      <c r="L741" s="21" t="s">
        <v>785</v>
      </c>
      <c r="M741" s="21"/>
      <c r="N741" s="21"/>
      <c r="O741" s="21"/>
      <c r="Q741" s="24"/>
    </row>
    <row r="742" spans="1:17" ht="33" x14ac:dyDescent="0.25">
      <c r="A742" s="16">
        <v>144</v>
      </c>
      <c r="B742" s="16">
        <v>49</v>
      </c>
      <c r="C742" s="7" t="s">
        <v>165</v>
      </c>
      <c r="D742" s="8" t="s">
        <v>166</v>
      </c>
      <c r="E742" s="8" t="s">
        <v>6</v>
      </c>
      <c r="F742" s="15">
        <v>3001</v>
      </c>
      <c r="G742" s="8" t="s">
        <v>491</v>
      </c>
      <c r="H742" s="8" t="s">
        <v>167</v>
      </c>
      <c r="I742" s="9" t="s">
        <v>103</v>
      </c>
      <c r="J742" s="8"/>
      <c r="K742" s="22">
        <v>0</v>
      </c>
      <c r="L742" s="21"/>
      <c r="M742" s="21"/>
      <c r="N742" s="21"/>
      <c r="O742" s="21"/>
      <c r="Q742" s="24"/>
    </row>
    <row r="743" spans="1:17" ht="16.5" x14ac:dyDescent="0.25">
      <c r="A743" s="16">
        <v>145</v>
      </c>
      <c r="B743" s="16">
        <v>52</v>
      </c>
      <c r="C743" s="7" t="s">
        <v>174</v>
      </c>
      <c r="D743" s="8" t="s">
        <v>175</v>
      </c>
      <c r="E743" s="8" t="s">
        <v>6</v>
      </c>
      <c r="F743" s="15">
        <v>3001</v>
      </c>
      <c r="G743" s="8" t="s">
        <v>491</v>
      </c>
      <c r="H743" s="8" t="s">
        <v>176</v>
      </c>
      <c r="I743" s="9" t="s">
        <v>43</v>
      </c>
      <c r="J743" s="8"/>
      <c r="K743" s="22">
        <v>0</v>
      </c>
      <c r="L743" s="21"/>
      <c r="M743" s="21"/>
      <c r="N743" s="21"/>
      <c r="O743" s="21"/>
      <c r="Q743" s="24"/>
    </row>
    <row r="744" spans="1:17" ht="41.25" x14ac:dyDescent="0.25">
      <c r="A744" s="16">
        <v>146</v>
      </c>
      <c r="B744" s="16">
        <v>53</v>
      </c>
      <c r="C744" s="7" t="s">
        <v>177</v>
      </c>
      <c r="D744" s="8" t="s">
        <v>178</v>
      </c>
      <c r="E744" s="8" t="s">
        <v>6</v>
      </c>
      <c r="F744" s="15">
        <v>3001</v>
      </c>
      <c r="G744" s="8" t="s">
        <v>491</v>
      </c>
      <c r="H744" s="8" t="s">
        <v>179</v>
      </c>
      <c r="I744" s="9" t="s">
        <v>122</v>
      </c>
      <c r="J744" s="8"/>
      <c r="K744" s="22">
        <v>0</v>
      </c>
      <c r="L744" s="21"/>
      <c r="M744" s="21"/>
      <c r="N744" s="21"/>
      <c r="O744" s="21"/>
      <c r="Q744" s="24"/>
    </row>
    <row r="745" spans="1:17" ht="41.25" x14ac:dyDescent="0.25">
      <c r="A745" s="16">
        <v>147</v>
      </c>
      <c r="B745" s="16">
        <v>60</v>
      </c>
      <c r="C745" s="7" t="s">
        <v>200</v>
      </c>
      <c r="D745" s="8" t="s">
        <v>201</v>
      </c>
      <c r="E745" s="8" t="s">
        <v>6</v>
      </c>
      <c r="F745" s="15">
        <v>3001</v>
      </c>
      <c r="G745" s="8" t="s">
        <v>491</v>
      </c>
      <c r="H745" s="8" t="s">
        <v>199</v>
      </c>
      <c r="I745" s="9" t="s">
        <v>22</v>
      </c>
      <c r="J745" s="8"/>
      <c r="K745" s="22">
        <v>0</v>
      </c>
      <c r="L745" s="21"/>
      <c r="M745" s="21"/>
      <c r="N745" s="21"/>
      <c r="O745" s="21"/>
      <c r="Q745" s="24"/>
    </row>
    <row r="746" spans="1:17" ht="49.5" x14ac:dyDescent="0.25">
      <c r="A746" s="16">
        <v>148</v>
      </c>
      <c r="B746" s="16">
        <v>67</v>
      </c>
      <c r="C746" s="7" t="s">
        <v>218</v>
      </c>
      <c r="D746" s="8" t="s">
        <v>219</v>
      </c>
      <c r="E746" s="8" t="s">
        <v>6</v>
      </c>
      <c r="F746" s="15">
        <v>3001</v>
      </c>
      <c r="G746" s="8" t="s">
        <v>491</v>
      </c>
      <c r="H746" s="8" t="s">
        <v>220</v>
      </c>
      <c r="I746" s="9" t="s">
        <v>9</v>
      </c>
      <c r="J746" s="8"/>
      <c r="K746" s="22">
        <v>70</v>
      </c>
      <c r="L746" s="21" t="s">
        <v>841</v>
      </c>
      <c r="M746" s="21" t="s">
        <v>499</v>
      </c>
      <c r="N746" s="21"/>
      <c r="O746" s="21"/>
      <c r="Q746" s="24"/>
    </row>
    <row r="747" spans="1:17" ht="57.75" x14ac:dyDescent="0.25">
      <c r="A747" s="16">
        <v>149</v>
      </c>
      <c r="B747" s="16">
        <v>74</v>
      </c>
      <c r="C747" s="7" t="s">
        <v>239</v>
      </c>
      <c r="D747" s="8" t="s">
        <v>240</v>
      </c>
      <c r="E747" s="8" t="s">
        <v>6</v>
      </c>
      <c r="F747" s="15">
        <v>3001</v>
      </c>
      <c r="G747" s="8" t="s">
        <v>491</v>
      </c>
      <c r="H747" s="8" t="s">
        <v>241</v>
      </c>
      <c r="I747" s="9" t="s">
        <v>43</v>
      </c>
      <c r="J747" s="8"/>
      <c r="K747" s="22">
        <v>0</v>
      </c>
      <c r="L747" s="21"/>
      <c r="M747" s="21"/>
      <c r="N747" s="21"/>
      <c r="O747" s="21"/>
      <c r="Q747" s="24"/>
    </row>
    <row r="748" spans="1:17" ht="33" x14ac:dyDescent="0.25">
      <c r="A748" s="16">
        <v>150</v>
      </c>
      <c r="B748" s="16">
        <v>107</v>
      </c>
      <c r="C748" s="13" t="s">
        <v>328</v>
      </c>
      <c r="D748" s="8" t="s">
        <v>329</v>
      </c>
      <c r="E748" s="8" t="s">
        <v>40</v>
      </c>
      <c r="F748" s="15">
        <v>3001</v>
      </c>
      <c r="G748" s="8" t="s">
        <v>491</v>
      </c>
      <c r="H748" s="8" t="s">
        <v>111</v>
      </c>
      <c r="I748" s="9" t="s">
        <v>9</v>
      </c>
      <c r="J748" s="8"/>
      <c r="K748" s="22">
        <v>100</v>
      </c>
      <c r="L748" s="21" t="s">
        <v>786</v>
      </c>
      <c r="M748" s="21" t="s">
        <v>496</v>
      </c>
      <c r="N748" s="21"/>
      <c r="O748" s="21"/>
      <c r="Q748" s="24"/>
    </row>
    <row r="749" spans="1:17" ht="33" x14ac:dyDescent="0.25">
      <c r="A749" s="16">
        <v>151</v>
      </c>
      <c r="B749" s="16">
        <v>114</v>
      </c>
      <c r="C749" s="13" t="s">
        <v>348</v>
      </c>
      <c r="D749" s="8" t="s">
        <v>349</v>
      </c>
      <c r="E749" s="8" t="s">
        <v>6</v>
      </c>
      <c r="F749" s="15">
        <v>3001</v>
      </c>
      <c r="G749" s="8" t="s">
        <v>491</v>
      </c>
      <c r="H749" s="8" t="s">
        <v>350</v>
      </c>
      <c r="I749" s="9" t="s">
        <v>22</v>
      </c>
      <c r="J749" s="8"/>
      <c r="K749" s="22">
        <v>100</v>
      </c>
      <c r="L749" s="21" t="s">
        <v>842</v>
      </c>
      <c r="M749" s="21" t="s">
        <v>496</v>
      </c>
      <c r="N749" s="21"/>
      <c r="O749" s="21"/>
      <c r="Q749" s="24"/>
    </row>
    <row r="750" spans="1:17" ht="16.5" x14ac:dyDescent="0.25">
      <c r="A750" s="16">
        <v>152</v>
      </c>
      <c r="B750" s="16">
        <v>123</v>
      </c>
      <c r="C750" s="13" t="s">
        <v>372</v>
      </c>
      <c r="D750" s="8" t="s">
        <v>373</v>
      </c>
      <c r="E750" s="8" t="s">
        <v>6</v>
      </c>
      <c r="F750" s="15">
        <v>3001</v>
      </c>
      <c r="G750" s="8" t="s">
        <v>491</v>
      </c>
      <c r="H750" s="8" t="s">
        <v>84</v>
      </c>
      <c r="I750" s="9" t="s">
        <v>9</v>
      </c>
      <c r="J750" s="8"/>
      <c r="K750" s="22">
        <v>0</v>
      </c>
      <c r="L750" s="21"/>
      <c r="M750" s="21"/>
      <c r="N750" s="21"/>
      <c r="O750" s="21"/>
      <c r="Q750" s="24"/>
    </row>
    <row r="751" spans="1:17" ht="41.25" x14ac:dyDescent="0.25">
      <c r="A751" s="16">
        <v>153</v>
      </c>
      <c r="B751" s="16">
        <v>128</v>
      </c>
      <c r="C751" s="13" t="s">
        <v>382</v>
      </c>
      <c r="D751" s="8" t="s">
        <v>383</v>
      </c>
      <c r="E751" s="8" t="s">
        <v>6</v>
      </c>
      <c r="F751" s="15">
        <v>3001</v>
      </c>
      <c r="G751" s="8" t="s">
        <v>491</v>
      </c>
      <c r="H751" s="8" t="s">
        <v>384</v>
      </c>
      <c r="I751" s="9" t="s">
        <v>9</v>
      </c>
      <c r="J751" s="8"/>
      <c r="K751" s="22">
        <v>100</v>
      </c>
      <c r="L751" s="21" t="s">
        <v>843</v>
      </c>
      <c r="M751" s="21"/>
      <c r="N751" s="21"/>
      <c r="O751" s="21"/>
      <c r="Q751" s="24"/>
    </row>
    <row r="752" spans="1:17" ht="24.75" x14ac:dyDescent="0.25">
      <c r="A752" s="16">
        <v>154</v>
      </c>
      <c r="B752" s="16">
        <v>95</v>
      </c>
      <c r="C752" s="7" t="s">
        <v>294</v>
      </c>
      <c r="D752" s="8" t="s">
        <v>295</v>
      </c>
      <c r="E752" s="8" t="s">
        <v>19</v>
      </c>
      <c r="F752" s="15">
        <v>3001</v>
      </c>
      <c r="G752" s="8" t="s">
        <v>494</v>
      </c>
      <c r="H752" s="8" t="s">
        <v>20</v>
      </c>
      <c r="I752" s="9" t="s">
        <v>9</v>
      </c>
      <c r="J752" s="8"/>
      <c r="K752" s="22">
        <v>0</v>
      </c>
      <c r="L752" s="21"/>
      <c r="M752" s="21"/>
      <c r="N752" s="21"/>
      <c r="O752" s="21"/>
      <c r="Q752" s="24"/>
    </row>
    <row r="753" spans="1:20" ht="41.25" x14ac:dyDescent="0.25">
      <c r="A753" s="16">
        <v>155</v>
      </c>
      <c r="B753" s="16">
        <v>26</v>
      </c>
      <c r="C753" s="7" t="s">
        <v>93</v>
      </c>
      <c r="D753" s="8" t="s">
        <v>94</v>
      </c>
      <c r="E753" s="8" t="s">
        <v>31</v>
      </c>
      <c r="F753" s="15">
        <v>3001</v>
      </c>
      <c r="G753" s="8" t="s">
        <v>356</v>
      </c>
      <c r="H753" s="8" t="s">
        <v>95</v>
      </c>
      <c r="I753" s="9" t="s">
        <v>43</v>
      </c>
      <c r="J753" s="8"/>
      <c r="K753" s="22">
        <v>70</v>
      </c>
      <c r="L753" s="21" t="s">
        <v>844</v>
      </c>
      <c r="M753" s="21" t="s">
        <v>499</v>
      </c>
      <c r="N753" s="21"/>
      <c r="O753" s="21"/>
      <c r="Q753" s="24"/>
    </row>
    <row r="754" spans="1:20" ht="24.75" x14ac:dyDescent="0.25">
      <c r="A754" s="16">
        <v>156</v>
      </c>
      <c r="B754" s="16">
        <v>116</v>
      </c>
      <c r="C754" s="13" t="s">
        <v>354</v>
      </c>
      <c r="D754" s="8" t="s">
        <v>355</v>
      </c>
      <c r="E754" s="8" t="s">
        <v>40</v>
      </c>
      <c r="F754" s="15">
        <v>3001</v>
      </c>
      <c r="G754" s="8" t="s">
        <v>356</v>
      </c>
      <c r="H754" s="8" t="s">
        <v>353</v>
      </c>
      <c r="I754" s="9" t="s">
        <v>22</v>
      </c>
      <c r="J754" s="8"/>
      <c r="K754" s="22">
        <v>100</v>
      </c>
      <c r="L754" s="21" t="s">
        <v>787</v>
      </c>
      <c r="M754" s="21" t="s">
        <v>496</v>
      </c>
      <c r="N754" s="21"/>
      <c r="O754" s="21"/>
      <c r="Q754" s="24"/>
    </row>
    <row r="755" spans="1:20" ht="33" x14ac:dyDescent="0.25">
      <c r="A755" s="16">
        <v>157</v>
      </c>
      <c r="B755" s="16">
        <v>121</v>
      </c>
      <c r="C755" s="13" t="s">
        <v>367</v>
      </c>
      <c r="D755" s="8" t="s">
        <v>368</v>
      </c>
      <c r="E755" s="8" t="s">
        <v>40</v>
      </c>
      <c r="F755" s="15">
        <v>3001</v>
      </c>
      <c r="G755" s="8" t="s">
        <v>356</v>
      </c>
      <c r="H755" s="8" t="s">
        <v>111</v>
      </c>
      <c r="I755" s="9" t="s">
        <v>43</v>
      </c>
      <c r="J755" s="8"/>
      <c r="K755" s="22">
        <v>0</v>
      </c>
      <c r="L755" s="21"/>
      <c r="M755" s="21"/>
      <c r="N755" s="21"/>
      <c r="O755" s="21"/>
      <c r="Q755" s="24"/>
    </row>
    <row r="756" spans="1:20" ht="33" x14ac:dyDescent="0.25">
      <c r="A756" s="16">
        <v>158</v>
      </c>
      <c r="B756" s="16">
        <v>125</v>
      </c>
      <c r="C756" s="13" t="s">
        <v>377</v>
      </c>
      <c r="D756" s="8" t="s">
        <v>117</v>
      </c>
      <c r="E756" s="8" t="s">
        <v>58</v>
      </c>
      <c r="F756" s="15">
        <v>3001</v>
      </c>
      <c r="G756" s="8" t="s">
        <v>356</v>
      </c>
      <c r="H756" s="8" t="s">
        <v>119</v>
      </c>
      <c r="I756" s="9" t="s">
        <v>9</v>
      </c>
      <c r="J756" s="8"/>
      <c r="K756" s="22">
        <v>100</v>
      </c>
      <c r="L756" s="21" t="s">
        <v>788</v>
      </c>
      <c r="M756" s="21" t="s">
        <v>496</v>
      </c>
      <c r="N756" s="21"/>
      <c r="O756" s="21"/>
      <c r="Q756" s="24"/>
    </row>
    <row r="757" spans="1:20" ht="33" x14ac:dyDescent="0.25">
      <c r="A757" s="16">
        <v>159</v>
      </c>
      <c r="B757" s="16">
        <v>146</v>
      </c>
      <c r="C757" s="14" t="s">
        <v>435</v>
      </c>
      <c r="D757" s="8" t="s">
        <v>434</v>
      </c>
      <c r="E757" s="8" t="s">
        <v>58</v>
      </c>
      <c r="F757" s="15">
        <v>3001</v>
      </c>
      <c r="G757" s="8" t="s">
        <v>356</v>
      </c>
      <c r="H757" s="8" t="s">
        <v>188</v>
      </c>
      <c r="I757" s="9" t="s">
        <v>9</v>
      </c>
      <c r="J757" s="8"/>
      <c r="K757" s="22">
        <v>100</v>
      </c>
      <c r="L757" s="21" t="s">
        <v>789</v>
      </c>
      <c r="M757" s="21" t="s">
        <v>496</v>
      </c>
      <c r="N757" s="21"/>
      <c r="O757" s="21"/>
      <c r="Q757" s="24"/>
    </row>
    <row r="758" spans="1:20" ht="33" x14ac:dyDescent="0.25">
      <c r="A758" s="16">
        <v>160</v>
      </c>
      <c r="B758" s="16">
        <v>150</v>
      </c>
      <c r="C758" s="14" t="s">
        <v>442</v>
      </c>
      <c r="D758" s="8" t="s">
        <v>443</v>
      </c>
      <c r="E758" s="8" t="s">
        <v>58</v>
      </c>
      <c r="F758" s="15">
        <v>3001</v>
      </c>
      <c r="G758" s="8" t="s">
        <v>356</v>
      </c>
      <c r="H758" s="8" t="s">
        <v>188</v>
      </c>
      <c r="I758" s="9" t="s">
        <v>9</v>
      </c>
      <c r="J758" s="8"/>
      <c r="K758" s="22">
        <v>50</v>
      </c>
      <c r="L758" s="21" t="s">
        <v>845</v>
      </c>
      <c r="M758" s="21" t="s">
        <v>499</v>
      </c>
      <c r="N758" s="21"/>
      <c r="O758" s="21"/>
      <c r="Q758" s="24"/>
    </row>
    <row r="759" spans="1:20" ht="24.75" x14ac:dyDescent="0.25">
      <c r="A759" s="16">
        <v>161</v>
      </c>
      <c r="B759" s="16">
        <v>24</v>
      </c>
      <c r="C759" s="7" t="s">
        <v>87</v>
      </c>
      <c r="D759" s="8" t="s">
        <v>88</v>
      </c>
      <c r="E759" s="8" t="s">
        <v>40</v>
      </c>
      <c r="F759" s="15">
        <v>3001</v>
      </c>
      <c r="G759" s="8" t="s">
        <v>89</v>
      </c>
      <c r="H759" s="8" t="s">
        <v>81</v>
      </c>
      <c r="I759" s="9" t="s">
        <v>22</v>
      </c>
      <c r="J759" s="8"/>
      <c r="K759" s="22">
        <v>100</v>
      </c>
      <c r="L759" s="21" t="s">
        <v>790</v>
      </c>
      <c r="M759" s="21" t="s">
        <v>496</v>
      </c>
      <c r="N759" s="21"/>
      <c r="O759" s="21"/>
      <c r="Q759" s="24"/>
    </row>
    <row r="760" spans="1:20" ht="24.75" x14ac:dyDescent="0.25">
      <c r="A760" s="16">
        <v>162</v>
      </c>
      <c r="B760" s="16">
        <v>118</v>
      </c>
      <c r="C760" s="13" t="s">
        <v>359</v>
      </c>
      <c r="D760" s="8" t="s">
        <v>360</v>
      </c>
      <c r="E760" s="8" t="s">
        <v>40</v>
      </c>
      <c r="F760" s="15">
        <v>3001</v>
      </c>
      <c r="G760" s="8" t="s">
        <v>89</v>
      </c>
      <c r="H760" s="8" t="s">
        <v>361</v>
      </c>
      <c r="I760" s="9" t="s">
        <v>22</v>
      </c>
      <c r="J760" s="8"/>
      <c r="K760" s="22">
        <v>100</v>
      </c>
      <c r="L760" s="21" t="s">
        <v>641</v>
      </c>
      <c r="M760" s="21" t="s">
        <v>496</v>
      </c>
      <c r="N760" s="21"/>
      <c r="O760" s="21"/>
      <c r="Q760" s="24"/>
    </row>
    <row r="761" spans="1:20" x14ac:dyDescent="0.25">
      <c r="K761" s="23"/>
      <c r="Q761" s="24"/>
    </row>
    <row r="762" spans="1:20" x14ac:dyDescent="0.25">
      <c r="A762" s="33" t="s">
        <v>613</v>
      </c>
      <c r="B762" s="33"/>
      <c r="C762" s="33"/>
      <c r="D762" s="33"/>
      <c r="E762" s="32"/>
      <c r="F762" s="33"/>
      <c r="G762" s="32"/>
      <c r="H762" s="32"/>
      <c r="I762" s="33"/>
      <c r="J762" s="32"/>
      <c r="K762" s="35"/>
      <c r="L762" s="33"/>
      <c r="M762" s="33"/>
      <c r="N762" s="33"/>
      <c r="O762" s="33"/>
      <c r="P762" s="33"/>
      <c r="Q762" s="36">
        <f>SUM(K764:K793)/30</f>
        <v>80.333333333333329</v>
      </c>
      <c r="R762" s="33"/>
      <c r="T762" s="55">
        <v>20241002</v>
      </c>
    </row>
    <row r="763" spans="1:20" x14ac:dyDescent="0.25">
      <c r="K763" s="23"/>
      <c r="Q763" s="24"/>
    </row>
    <row r="764" spans="1:20" ht="41.25" x14ac:dyDescent="0.25">
      <c r="A764" s="16">
        <v>133</v>
      </c>
      <c r="B764" s="16">
        <v>5</v>
      </c>
      <c r="C764" s="7" t="s">
        <v>23</v>
      </c>
      <c r="D764" s="8" t="s">
        <v>24</v>
      </c>
      <c r="E764" s="8" t="s">
        <v>25</v>
      </c>
      <c r="F764" s="15">
        <v>3001</v>
      </c>
      <c r="G764" s="8" t="s">
        <v>491</v>
      </c>
      <c r="H764" s="8" t="s">
        <v>27</v>
      </c>
      <c r="I764" s="9" t="s">
        <v>28</v>
      </c>
      <c r="J764" s="8"/>
      <c r="K764" s="22">
        <v>70</v>
      </c>
      <c r="L764" s="21" t="s">
        <v>694</v>
      </c>
      <c r="M764" s="21" t="s">
        <v>499</v>
      </c>
      <c r="N764" s="21" t="s">
        <v>695</v>
      </c>
      <c r="O764" s="21"/>
      <c r="Q764" s="24"/>
    </row>
    <row r="765" spans="1:20" ht="49.5" x14ac:dyDescent="0.25">
      <c r="A765" s="16">
        <v>134</v>
      </c>
      <c r="B765" s="16">
        <v>8</v>
      </c>
      <c r="C765" s="7" t="s">
        <v>35</v>
      </c>
      <c r="D765" s="8" t="s">
        <v>36</v>
      </c>
      <c r="E765" s="8" t="s">
        <v>6</v>
      </c>
      <c r="F765" s="15">
        <v>3001</v>
      </c>
      <c r="G765" s="8" t="s">
        <v>491</v>
      </c>
      <c r="H765" s="8" t="s">
        <v>37</v>
      </c>
      <c r="I765" s="9" t="s">
        <v>9</v>
      </c>
      <c r="J765" s="8"/>
      <c r="K765" s="22">
        <v>85</v>
      </c>
      <c r="L765" s="21" t="s">
        <v>931</v>
      </c>
      <c r="M765" s="21" t="s">
        <v>499</v>
      </c>
      <c r="N765" s="21" t="s">
        <v>696</v>
      </c>
      <c r="O765" s="21"/>
      <c r="Q765" s="24"/>
    </row>
    <row r="766" spans="1:20" ht="24.75" x14ac:dyDescent="0.25">
      <c r="A766" s="16">
        <v>135</v>
      </c>
      <c r="B766" s="16">
        <v>16</v>
      </c>
      <c r="C766" s="7" t="s">
        <v>64</v>
      </c>
      <c r="D766" s="8" t="s">
        <v>65</v>
      </c>
      <c r="E766" s="8" t="s">
        <v>31</v>
      </c>
      <c r="F766" s="15">
        <v>3001</v>
      </c>
      <c r="G766" s="8" t="s">
        <v>491</v>
      </c>
      <c r="H766" s="8" t="s">
        <v>66</v>
      </c>
      <c r="I766" s="9" t="s">
        <v>9</v>
      </c>
      <c r="J766" s="8"/>
      <c r="K766" s="22">
        <v>60</v>
      </c>
      <c r="L766" s="21" t="s">
        <v>697</v>
      </c>
      <c r="M766" s="21" t="s">
        <v>499</v>
      </c>
      <c r="N766" s="21" t="s">
        <v>656</v>
      </c>
      <c r="O766" s="21"/>
      <c r="Q766" s="24"/>
    </row>
    <row r="767" spans="1:20" ht="24.75" x14ac:dyDescent="0.25">
      <c r="A767" s="16">
        <v>136</v>
      </c>
      <c r="B767" s="16">
        <v>17</v>
      </c>
      <c r="C767" s="7" t="s">
        <v>67</v>
      </c>
      <c r="D767" s="8" t="s">
        <v>68</v>
      </c>
      <c r="E767" s="8" t="s">
        <v>31</v>
      </c>
      <c r="F767" s="15">
        <v>3001</v>
      </c>
      <c r="G767" s="8" t="s">
        <v>491</v>
      </c>
      <c r="H767" s="8" t="s">
        <v>69</v>
      </c>
      <c r="I767" s="9" t="s">
        <v>9</v>
      </c>
      <c r="J767" s="8"/>
      <c r="K767" s="22">
        <v>100</v>
      </c>
      <c r="L767" s="21" t="s">
        <v>698</v>
      </c>
      <c r="M767" s="21" t="s">
        <v>499</v>
      </c>
      <c r="N767" s="21" t="s">
        <v>656</v>
      </c>
      <c r="O767" s="21"/>
      <c r="Q767" s="24"/>
    </row>
    <row r="768" spans="1:20" ht="49.5" x14ac:dyDescent="0.25">
      <c r="A768" s="16">
        <v>137</v>
      </c>
      <c r="B768" s="16">
        <v>19</v>
      </c>
      <c r="C768" s="7" t="s">
        <v>73</v>
      </c>
      <c r="D768" s="8" t="s">
        <v>74</v>
      </c>
      <c r="E768" s="8" t="s">
        <v>6</v>
      </c>
      <c r="F768" s="15">
        <v>3001</v>
      </c>
      <c r="G768" s="8" t="s">
        <v>491</v>
      </c>
      <c r="H768" s="8" t="s">
        <v>75</v>
      </c>
      <c r="I768" s="9" t="s">
        <v>22</v>
      </c>
      <c r="J768" s="8"/>
      <c r="K768" s="22">
        <v>0</v>
      </c>
      <c r="L768" s="21"/>
      <c r="M768" s="21"/>
      <c r="N768" s="21"/>
      <c r="O768" s="21"/>
      <c r="Q768" s="24"/>
    </row>
    <row r="769" spans="1:17" ht="66" x14ac:dyDescent="0.25">
      <c r="A769" s="16">
        <v>138</v>
      </c>
      <c r="B769" s="16">
        <v>21</v>
      </c>
      <c r="C769" s="7" t="s">
        <v>79</v>
      </c>
      <c r="D769" s="8" t="s">
        <v>80</v>
      </c>
      <c r="E769" s="8" t="s">
        <v>6</v>
      </c>
      <c r="F769" s="15">
        <v>3001</v>
      </c>
      <c r="G769" s="8" t="s">
        <v>491</v>
      </c>
      <c r="H769" s="8" t="s">
        <v>81</v>
      </c>
      <c r="I769" s="9" t="s">
        <v>22</v>
      </c>
      <c r="J769" s="8"/>
      <c r="K769" s="22">
        <v>100</v>
      </c>
      <c r="L769" s="21" t="s">
        <v>932</v>
      </c>
      <c r="M769" s="21" t="s">
        <v>499</v>
      </c>
      <c r="N769" s="21" t="s">
        <v>933</v>
      </c>
      <c r="O769" s="21"/>
      <c r="Q769" s="24"/>
    </row>
    <row r="770" spans="1:17" ht="49.5" x14ac:dyDescent="0.25">
      <c r="A770" s="16">
        <v>139</v>
      </c>
      <c r="B770" s="16">
        <v>22</v>
      </c>
      <c r="C770" s="7" t="s">
        <v>82</v>
      </c>
      <c r="D770" s="8" t="s">
        <v>83</v>
      </c>
      <c r="E770" s="8" t="s">
        <v>6</v>
      </c>
      <c r="F770" s="15">
        <v>3001</v>
      </c>
      <c r="G770" s="8" t="s">
        <v>491</v>
      </c>
      <c r="H770" s="8" t="s">
        <v>84</v>
      </c>
      <c r="I770" s="9" t="s">
        <v>22</v>
      </c>
      <c r="J770" s="8"/>
      <c r="K770" s="22">
        <v>100</v>
      </c>
      <c r="L770" s="21" t="s">
        <v>699</v>
      </c>
      <c r="M770" s="21" t="s">
        <v>499</v>
      </c>
      <c r="N770" s="21" t="s">
        <v>933</v>
      </c>
      <c r="O770" s="21"/>
      <c r="Q770" s="24"/>
    </row>
    <row r="771" spans="1:17" ht="74.25" x14ac:dyDescent="0.25">
      <c r="A771" s="16">
        <v>140</v>
      </c>
      <c r="B771" s="16">
        <v>23</v>
      </c>
      <c r="C771" s="7" t="s">
        <v>85</v>
      </c>
      <c r="D771" s="8" t="s">
        <v>86</v>
      </c>
      <c r="E771" s="8" t="s">
        <v>6</v>
      </c>
      <c r="F771" s="15">
        <v>3001</v>
      </c>
      <c r="G771" s="8" t="s">
        <v>491</v>
      </c>
      <c r="H771" s="8" t="s">
        <v>84</v>
      </c>
      <c r="I771" s="9" t="s">
        <v>9</v>
      </c>
      <c r="J771" s="8"/>
      <c r="K771" s="22">
        <v>100</v>
      </c>
      <c r="L771" s="21" t="s">
        <v>934</v>
      </c>
      <c r="M771" s="21" t="s">
        <v>499</v>
      </c>
      <c r="N771" s="21" t="s">
        <v>933</v>
      </c>
      <c r="O771" s="21"/>
      <c r="Q771" s="24"/>
    </row>
    <row r="772" spans="1:17" ht="74.25" x14ac:dyDescent="0.25">
      <c r="A772" s="16">
        <v>141</v>
      </c>
      <c r="B772" s="16">
        <v>32</v>
      </c>
      <c r="C772" s="7" t="s">
        <v>113</v>
      </c>
      <c r="D772" s="8" t="s">
        <v>114</v>
      </c>
      <c r="E772" s="8" t="s">
        <v>31</v>
      </c>
      <c r="F772" s="15">
        <v>3001</v>
      </c>
      <c r="G772" s="8" t="s">
        <v>491</v>
      </c>
      <c r="H772" s="8" t="s">
        <v>115</v>
      </c>
      <c r="I772" s="9" t="s">
        <v>9</v>
      </c>
      <c r="J772" s="8"/>
      <c r="K772" s="22">
        <v>85</v>
      </c>
      <c r="L772" s="21" t="s">
        <v>935</v>
      </c>
      <c r="M772" s="21" t="s">
        <v>496</v>
      </c>
      <c r="N772" s="21"/>
      <c r="O772" s="21"/>
      <c r="Q772" s="24"/>
    </row>
    <row r="773" spans="1:17" ht="24.75" x14ac:dyDescent="0.25">
      <c r="A773" s="16">
        <v>142</v>
      </c>
      <c r="B773" s="16">
        <v>35</v>
      </c>
      <c r="C773" s="7" t="s">
        <v>123</v>
      </c>
      <c r="D773" s="8" t="s">
        <v>124</v>
      </c>
      <c r="E773" s="8" t="s">
        <v>31</v>
      </c>
      <c r="F773" s="15">
        <v>3001</v>
      </c>
      <c r="G773" s="8" t="s">
        <v>491</v>
      </c>
      <c r="H773" s="8" t="s">
        <v>13</v>
      </c>
      <c r="I773" s="9" t="s">
        <v>28</v>
      </c>
      <c r="J773" s="8"/>
      <c r="K773" s="22">
        <v>60</v>
      </c>
      <c r="L773" s="21" t="s">
        <v>824</v>
      </c>
      <c r="M773" s="21" t="s">
        <v>499</v>
      </c>
      <c r="N773" s="21" t="s">
        <v>899</v>
      </c>
      <c r="O773" s="21"/>
      <c r="Q773" s="24"/>
    </row>
    <row r="774" spans="1:17" ht="16.5" x14ac:dyDescent="0.25">
      <c r="A774" s="16">
        <v>143</v>
      </c>
      <c r="B774" s="16">
        <v>44</v>
      </c>
      <c r="C774" s="7" t="s">
        <v>148</v>
      </c>
      <c r="D774" s="8" t="s">
        <v>149</v>
      </c>
      <c r="E774" s="8" t="s">
        <v>31</v>
      </c>
      <c r="F774" s="15">
        <v>3001</v>
      </c>
      <c r="G774" s="8" t="s">
        <v>491</v>
      </c>
      <c r="H774" s="8" t="s">
        <v>150</v>
      </c>
      <c r="I774" s="9" t="s">
        <v>43</v>
      </c>
      <c r="J774" s="8"/>
      <c r="K774" s="22">
        <v>65</v>
      </c>
      <c r="L774" s="21" t="s">
        <v>594</v>
      </c>
      <c r="M774" s="21"/>
      <c r="N774" s="21" t="s">
        <v>936</v>
      </c>
      <c r="O774" s="21"/>
      <c r="Q774" s="24"/>
    </row>
    <row r="775" spans="1:17" ht="33" x14ac:dyDescent="0.25">
      <c r="A775" s="16">
        <v>144</v>
      </c>
      <c r="B775" s="16">
        <v>49</v>
      </c>
      <c r="C775" s="7" t="s">
        <v>165</v>
      </c>
      <c r="D775" s="8" t="s">
        <v>166</v>
      </c>
      <c r="E775" s="8" t="s">
        <v>6</v>
      </c>
      <c r="F775" s="15">
        <v>3001</v>
      </c>
      <c r="G775" s="8" t="s">
        <v>491</v>
      </c>
      <c r="H775" s="8" t="s">
        <v>167</v>
      </c>
      <c r="I775" s="9" t="s">
        <v>103</v>
      </c>
      <c r="J775" s="8"/>
      <c r="K775" s="22">
        <v>70</v>
      </c>
      <c r="L775" s="21" t="s">
        <v>700</v>
      </c>
      <c r="M775" s="21"/>
      <c r="N775" s="21" t="s">
        <v>900</v>
      </c>
      <c r="O775" s="21"/>
      <c r="Q775" s="24"/>
    </row>
    <row r="776" spans="1:17" ht="16.5" x14ac:dyDescent="0.25">
      <c r="A776" s="16">
        <v>145</v>
      </c>
      <c r="B776" s="16">
        <v>52</v>
      </c>
      <c r="C776" s="7" t="s">
        <v>174</v>
      </c>
      <c r="D776" s="8" t="s">
        <v>175</v>
      </c>
      <c r="E776" s="8" t="s">
        <v>6</v>
      </c>
      <c r="F776" s="15">
        <v>3001</v>
      </c>
      <c r="G776" s="8" t="s">
        <v>491</v>
      </c>
      <c r="H776" s="8" t="s">
        <v>176</v>
      </c>
      <c r="I776" s="9" t="s">
        <v>43</v>
      </c>
      <c r="J776" s="8"/>
      <c r="K776" s="22">
        <v>70</v>
      </c>
      <c r="L776" s="21" t="s">
        <v>594</v>
      </c>
      <c r="M776" s="21"/>
      <c r="N776" s="21" t="s">
        <v>900</v>
      </c>
      <c r="O776" s="21"/>
      <c r="Q776" s="24"/>
    </row>
    <row r="777" spans="1:17" ht="41.25" x14ac:dyDescent="0.25">
      <c r="A777" s="16">
        <v>146</v>
      </c>
      <c r="B777" s="16">
        <v>53</v>
      </c>
      <c r="C777" s="7" t="s">
        <v>177</v>
      </c>
      <c r="D777" s="8" t="s">
        <v>178</v>
      </c>
      <c r="E777" s="8" t="s">
        <v>6</v>
      </c>
      <c r="F777" s="15">
        <v>3001</v>
      </c>
      <c r="G777" s="8" t="s">
        <v>491</v>
      </c>
      <c r="H777" s="8" t="s">
        <v>179</v>
      </c>
      <c r="I777" s="9" t="s">
        <v>122</v>
      </c>
      <c r="J777" s="8"/>
      <c r="K777" s="22">
        <v>100</v>
      </c>
      <c r="L777" s="21" t="s">
        <v>825</v>
      </c>
      <c r="M777" s="21"/>
      <c r="N777" s="21"/>
      <c r="O777" s="21"/>
      <c r="Q777" s="24"/>
    </row>
    <row r="778" spans="1:17" ht="41.25" x14ac:dyDescent="0.25">
      <c r="A778" s="16">
        <v>147</v>
      </c>
      <c r="B778" s="16">
        <v>60</v>
      </c>
      <c r="C778" s="7" t="s">
        <v>200</v>
      </c>
      <c r="D778" s="8" t="s">
        <v>201</v>
      </c>
      <c r="E778" s="8" t="s">
        <v>6</v>
      </c>
      <c r="F778" s="15">
        <v>3001</v>
      </c>
      <c r="G778" s="8" t="s">
        <v>491</v>
      </c>
      <c r="H778" s="8" t="s">
        <v>199</v>
      </c>
      <c r="I778" s="9" t="s">
        <v>22</v>
      </c>
      <c r="J778" s="8"/>
      <c r="K778" s="22">
        <v>15</v>
      </c>
      <c r="L778" s="21" t="s">
        <v>701</v>
      </c>
      <c r="M778" s="21" t="s">
        <v>499</v>
      </c>
      <c r="N778" s="21" t="s">
        <v>702</v>
      </c>
      <c r="O778" s="21"/>
      <c r="Q778" s="24"/>
    </row>
    <row r="779" spans="1:17" ht="49.5" x14ac:dyDescent="0.25">
      <c r="A779" s="16">
        <v>148</v>
      </c>
      <c r="B779" s="16">
        <v>67</v>
      </c>
      <c r="C779" s="7" t="s">
        <v>218</v>
      </c>
      <c r="D779" s="8" t="s">
        <v>219</v>
      </c>
      <c r="E779" s="8" t="s">
        <v>6</v>
      </c>
      <c r="F779" s="15">
        <v>3001</v>
      </c>
      <c r="G779" s="8" t="s">
        <v>491</v>
      </c>
      <c r="H779" s="8" t="s">
        <v>220</v>
      </c>
      <c r="I779" s="9" t="s">
        <v>9</v>
      </c>
      <c r="J779" s="8"/>
      <c r="K779" s="22">
        <v>100</v>
      </c>
      <c r="L779" s="21" t="s">
        <v>826</v>
      </c>
      <c r="M779" s="21" t="s">
        <v>499</v>
      </c>
      <c r="N779" s="21"/>
      <c r="O779" s="21"/>
      <c r="Q779" s="24"/>
    </row>
    <row r="780" spans="1:17" ht="57.75" x14ac:dyDescent="0.25">
      <c r="A780" s="16">
        <v>149</v>
      </c>
      <c r="B780" s="16">
        <v>74</v>
      </c>
      <c r="C780" s="7" t="s">
        <v>239</v>
      </c>
      <c r="D780" s="8" t="s">
        <v>240</v>
      </c>
      <c r="E780" s="8" t="s">
        <v>6</v>
      </c>
      <c r="F780" s="15">
        <v>3001</v>
      </c>
      <c r="G780" s="8" t="s">
        <v>491</v>
      </c>
      <c r="H780" s="8" t="s">
        <v>241</v>
      </c>
      <c r="I780" s="9" t="s">
        <v>43</v>
      </c>
      <c r="J780" s="8"/>
      <c r="K780" s="22">
        <v>100</v>
      </c>
      <c r="L780" s="21" t="s">
        <v>703</v>
      </c>
      <c r="M780" s="21"/>
      <c r="N780" s="21" t="s">
        <v>901</v>
      </c>
      <c r="O780" s="21"/>
      <c r="Q780" s="24"/>
    </row>
    <row r="781" spans="1:17" ht="33" x14ac:dyDescent="0.25">
      <c r="A781" s="16">
        <v>150</v>
      </c>
      <c r="B781" s="16">
        <v>107</v>
      </c>
      <c r="C781" s="13" t="s">
        <v>328</v>
      </c>
      <c r="D781" s="8" t="s">
        <v>329</v>
      </c>
      <c r="E781" s="8" t="s">
        <v>40</v>
      </c>
      <c r="F781" s="15">
        <v>3001</v>
      </c>
      <c r="G781" s="8" t="s">
        <v>491</v>
      </c>
      <c r="H781" s="8" t="s">
        <v>111</v>
      </c>
      <c r="I781" s="9" t="s">
        <v>9</v>
      </c>
      <c r="J781" s="8"/>
      <c r="K781" s="22">
        <v>70</v>
      </c>
      <c r="L781" s="21" t="s">
        <v>893</v>
      </c>
      <c r="M781" s="21"/>
      <c r="N781" s="21"/>
      <c r="O781" s="21"/>
      <c r="Q781" s="24"/>
    </row>
    <row r="782" spans="1:17" ht="66" x14ac:dyDescent="0.25">
      <c r="A782" s="16">
        <v>151</v>
      </c>
      <c r="B782" s="16">
        <v>114</v>
      </c>
      <c r="C782" s="13" t="s">
        <v>348</v>
      </c>
      <c r="D782" s="8" t="s">
        <v>349</v>
      </c>
      <c r="E782" s="8" t="s">
        <v>6</v>
      </c>
      <c r="F782" s="15">
        <v>3001</v>
      </c>
      <c r="G782" s="8" t="s">
        <v>491</v>
      </c>
      <c r="H782" s="8" t="s">
        <v>350</v>
      </c>
      <c r="I782" s="9" t="s">
        <v>22</v>
      </c>
      <c r="J782" s="8"/>
      <c r="K782" s="22">
        <v>100</v>
      </c>
      <c r="L782" s="21" t="s">
        <v>902</v>
      </c>
      <c r="M782" s="21"/>
      <c r="N782" s="21" t="s">
        <v>933</v>
      </c>
      <c r="O782" s="21"/>
      <c r="Q782" s="24"/>
    </row>
    <row r="783" spans="1:17" ht="41.25" x14ac:dyDescent="0.25">
      <c r="A783" s="16">
        <v>152</v>
      </c>
      <c r="B783" s="16">
        <v>123</v>
      </c>
      <c r="C783" s="13" t="s">
        <v>372</v>
      </c>
      <c r="D783" s="8" t="s">
        <v>373</v>
      </c>
      <c r="E783" s="8" t="s">
        <v>6</v>
      </c>
      <c r="F783" s="15">
        <v>3001</v>
      </c>
      <c r="G783" s="8" t="s">
        <v>491</v>
      </c>
      <c r="H783" s="8" t="s">
        <v>84</v>
      </c>
      <c r="I783" s="9" t="s">
        <v>9</v>
      </c>
      <c r="J783" s="8"/>
      <c r="K783" s="22">
        <v>100</v>
      </c>
      <c r="L783" s="21" t="s">
        <v>937</v>
      </c>
      <c r="M783" s="21"/>
      <c r="N783" s="21" t="s">
        <v>933</v>
      </c>
      <c r="O783" s="21"/>
      <c r="Q783" s="24"/>
    </row>
    <row r="784" spans="1:17" ht="41.25" x14ac:dyDescent="0.25">
      <c r="A784" s="16">
        <v>153</v>
      </c>
      <c r="B784" s="16">
        <v>128</v>
      </c>
      <c r="C784" s="13" t="s">
        <v>382</v>
      </c>
      <c r="D784" s="8" t="s">
        <v>383</v>
      </c>
      <c r="E784" s="8" t="s">
        <v>6</v>
      </c>
      <c r="F784" s="15">
        <v>3001</v>
      </c>
      <c r="G784" s="8" t="s">
        <v>491</v>
      </c>
      <c r="H784" s="8" t="s">
        <v>384</v>
      </c>
      <c r="I784" s="9" t="s">
        <v>9</v>
      </c>
      <c r="J784" s="8"/>
      <c r="K784" s="22">
        <v>65</v>
      </c>
      <c r="L784" s="21" t="s">
        <v>704</v>
      </c>
      <c r="M784" s="21" t="s">
        <v>499</v>
      </c>
      <c r="N784" s="21" t="s">
        <v>900</v>
      </c>
      <c r="O784" s="21"/>
      <c r="Q784" s="24"/>
    </row>
    <row r="785" spans="1:20" ht="33" x14ac:dyDescent="0.25">
      <c r="A785" s="16">
        <v>154</v>
      </c>
      <c r="B785" s="16">
        <v>95</v>
      </c>
      <c r="C785" s="7" t="s">
        <v>294</v>
      </c>
      <c r="D785" s="8" t="s">
        <v>295</v>
      </c>
      <c r="E785" s="8" t="s">
        <v>19</v>
      </c>
      <c r="F785" s="15">
        <v>3001</v>
      </c>
      <c r="G785" s="8" t="s">
        <v>494</v>
      </c>
      <c r="H785" s="8" t="s">
        <v>20</v>
      </c>
      <c r="I785" s="9" t="s">
        <v>9</v>
      </c>
      <c r="J785" s="8"/>
      <c r="K785" s="22">
        <v>100</v>
      </c>
      <c r="L785" s="21" t="s">
        <v>705</v>
      </c>
      <c r="M785" s="21"/>
      <c r="N785" s="21" t="s">
        <v>900</v>
      </c>
      <c r="O785" s="21"/>
      <c r="Q785" s="24"/>
    </row>
    <row r="786" spans="1:20" ht="57.75" x14ac:dyDescent="0.25">
      <c r="A786" s="16">
        <v>155</v>
      </c>
      <c r="B786" s="16">
        <v>26</v>
      </c>
      <c r="C786" s="7" t="s">
        <v>93</v>
      </c>
      <c r="D786" s="8" t="s">
        <v>94</v>
      </c>
      <c r="E786" s="8" t="s">
        <v>31</v>
      </c>
      <c r="F786" s="15">
        <v>3001</v>
      </c>
      <c r="G786" s="8" t="s">
        <v>356</v>
      </c>
      <c r="H786" s="8" t="s">
        <v>95</v>
      </c>
      <c r="I786" s="9" t="s">
        <v>43</v>
      </c>
      <c r="J786" s="8"/>
      <c r="K786" s="22">
        <v>85</v>
      </c>
      <c r="L786" s="21" t="s">
        <v>938</v>
      </c>
      <c r="M786" s="21" t="s">
        <v>496</v>
      </c>
      <c r="N786" s="21"/>
      <c r="O786" s="21"/>
      <c r="Q786" s="24"/>
    </row>
    <row r="787" spans="1:20" ht="41.25" x14ac:dyDescent="0.25">
      <c r="A787" s="16">
        <v>156</v>
      </c>
      <c r="B787" s="16">
        <v>116</v>
      </c>
      <c r="C787" s="13" t="s">
        <v>354</v>
      </c>
      <c r="D787" s="8" t="s">
        <v>355</v>
      </c>
      <c r="E787" s="8" t="s">
        <v>40</v>
      </c>
      <c r="F787" s="15">
        <v>3001</v>
      </c>
      <c r="G787" s="8" t="s">
        <v>356</v>
      </c>
      <c r="H787" s="8" t="s">
        <v>353</v>
      </c>
      <c r="I787" s="9" t="s">
        <v>22</v>
      </c>
      <c r="J787" s="8"/>
      <c r="K787" s="22">
        <v>100</v>
      </c>
      <c r="L787" s="21" t="s">
        <v>706</v>
      </c>
      <c r="M787" s="21"/>
      <c r="N787" s="21" t="s">
        <v>933</v>
      </c>
      <c r="O787" s="21"/>
      <c r="Q787" s="24"/>
    </row>
    <row r="788" spans="1:20" ht="33" x14ac:dyDescent="0.25">
      <c r="A788" s="16">
        <v>157</v>
      </c>
      <c r="B788" s="16">
        <v>121</v>
      </c>
      <c r="C788" s="13" t="s">
        <v>367</v>
      </c>
      <c r="D788" s="8" t="s">
        <v>368</v>
      </c>
      <c r="E788" s="8" t="s">
        <v>40</v>
      </c>
      <c r="F788" s="15">
        <v>3001</v>
      </c>
      <c r="G788" s="8" t="s">
        <v>356</v>
      </c>
      <c r="H788" s="8" t="s">
        <v>111</v>
      </c>
      <c r="I788" s="9" t="s">
        <v>43</v>
      </c>
      <c r="J788" s="8"/>
      <c r="K788" s="22">
        <v>25</v>
      </c>
      <c r="L788" s="21" t="s">
        <v>707</v>
      </c>
      <c r="M788" s="21"/>
      <c r="N788" s="21"/>
      <c r="O788" s="21"/>
      <c r="Q788" s="24"/>
    </row>
    <row r="789" spans="1:20" ht="57.75" x14ac:dyDescent="0.25">
      <c r="A789" s="16">
        <v>158</v>
      </c>
      <c r="B789" s="16">
        <v>125</v>
      </c>
      <c r="C789" s="13" t="s">
        <v>377</v>
      </c>
      <c r="D789" s="8" t="s">
        <v>117</v>
      </c>
      <c r="E789" s="8" t="s">
        <v>58</v>
      </c>
      <c r="F789" s="15">
        <v>3001</v>
      </c>
      <c r="G789" s="8" t="s">
        <v>356</v>
      </c>
      <c r="H789" s="8" t="s">
        <v>119</v>
      </c>
      <c r="I789" s="9" t="s">
        <v>9</v>
      </c>
      <c r="J789" s="8"/>
      <c r="K789" s="22">
        <v>90</v>
      </c>
      <c r="L789" s="21" t="s">
        <v>894</v>
      </c>
      <c r="M789" s="21" t="s">
        <v>499</v>
      </c>
      <c r="N789" s="21" t="s">
        <v>933</v>
      </c>
      <c r="O789" s="21"/>
      <c r="Q789" s="24"/>
    </row>
    <row r="790" spans="1:20" ht="33" x14ac:dyDescent="0.25">
      <c r="A790" s="16">
        <v>159</v>
      </c>
      <c r="B790" s="16">
        <v>146</v>
      </c>
      <c r="C790" s="14" t="s">
        <v>435</v>
      </c>
      <c r="D790" s="8" t="s">
        <v>434</v>
      </c>
      <c r="E790" s="8" t="s">
        <v>58</v>
      </c>
      <c r="F790" s="15">
        <v>3001</v>
      </c>
      <c r="G790" s="8" t="s">
        <v>356</v>
      </c>
      <c r="H790" s="8" t="s">
        <v>188</v>
      </c>
      <c r="I790" s="9" t="s">
        <v>9</v>
      </c>
      <c r="J790" s="8"/>
      <c r="K790" s="22">
        <v>100</v>
      </c>
      <c r="L790" s="21" t="s">
        <v>708</v>
      </c>
      <c r="M790" s="21"/>
      <c r="N790" s="21" t="s">
        <v>939</v>
      </c>
      <c r="O790" s="21"/>
      <c r="Q790" s="24"/>
    </row>
    <row r="791" spans="1:20" ht="24.75" x14ac:dyDescent="0.25">
      <c r="A791" s="16">
        <v>160</v>
      </c>
      <c r="B791" s="16">
        <v>150</v>
      </c>
      <c r="C791" s="14" t="s">
        <v>442</v>
      </c>
      <c r="D791" s="8" t="s">
        <v>443</v>
      </c>
      <c r="E791" s="8" t="s">
        <v>58</v>
      </c>
      <c r="F791" s="15">
        <v>3001</v>
      </c>
      <c r="G791" s="8" t="s">
        <v>356</v>
      </c>
      <c r="H791" s="8" t="s">
        <v>188</v>
      </c>
      <c r="I791" s="9" t="s">
        <v>9</v>
      </c>
      <c r="J791" s="8"/>
      <c r="K791" s="22">
        <v>100</v>
      </c>
      <c r="L791" s="21" t="s">
        <v>709</v>
      </c>
      <c r="M791" s="21"/>
      <c r="N791" s="21"/>
      <c r="O791" s="21"/>
      <c r="Q791" s="24"/>
    </row>
    <row r="792" spans="1:20" ht="57.75" x14ac:dyDescent="0.25">
      <c r="A792" s="16">
        <v>161</v>
      </c>
      <c r="B792" s="16">
        <v>24</v>
      </c>
      <c r="C792" s="7" t="s">
        <v>87</v>
      </c>
      <c r="D792" s="8" t="s">
        <v>88</v>
      </c>
      <c r="E792" s="8" t="s">
        <v>40</v>
      </c>
      <c r="F792" s="15">
        <v>3001</v>
      </c>
      <c r="G792" s="8" t="s">
        <v>89</v>
      </c>
      <c r="H792" s="8" t="s">
        <v>81</v>
      </c>
      <c r="I792" s="9" t="s">
        <v>22</v>
      </c>
      <c r="J792" s="8"/>
      <c r="K792" s="22">
        <v>95</v>
      </c>
      <c r="L792" s="21" t="s">
        <v>940</v>
      </c>
      <c r="M792" s="21" t="s">
        <v>499</v>
      </c>
      <c r="N792" s="21" t="s">
        <v>933</v>
      </c>
      <c r="O792" s="21"/>
      <c r="Q792" s="24"/>
    </row>
    <row r="793" spans="1:20" ht="41.25" x14ac:dyDescent="0.25">
      <c r="A793" s="16">
        <v>162</v>
      </c>
      <c r="B793" s="16">
        <v>118</v>
      </c>
      <c r="C793" s="13" t="s">
        <v>359</v>
      </c>
      <c r="D793" s="8" t="s">
        <v>360</v>
      </c>
      <c r="E793" s="8" t="s">
        <v>40</v>
      </c>
      <c r="F793" s="15">
        <v>3001</v>
      </c>
      <c r="G793" s="8" t="s">
        <v>89</v>
      </c>
      <c r="H793" s="8" t="s">
        <v>361</v>
      </c>
      <c r="I793" s="9" t="s">
        <v>22</v>
      </c>
      <c r="J793" s="8"/>
      <c r="K793" s="22">
        <v>100</v>
      </c>
      <c r="L793" s="21" t="s">
        <v>941</v>
      </c>
      <c r="M793" s="21" t="s">
        <v>499</v>
      </c>
      <c r="N793" s="21" t="s">
        <v>933</v>
      </c>
      <c r="O793" s="21"/>
      <c r="Q793" s="24"/>
    </row>
    <row r="794" spans="1:20" x14ac:dyDescent="0.25">
      <c r="K794" s="23"/>
      <c r="Q794" s="24"/>
    </row>
    <row r="795" spans="1:20" x14ac:dyDescent="0.25">
      <c r="A795" s="33" t="s">
        <v>614</v>
      </c>
      <c r="B795" s="33"/>
      <c r="C795" s="33"/>
      <c r="D795" s="33"/>
      <c r="E795" s="32"/>
      <c r="F795" s="33"/>
      <c r="G795" s="32"/>
      <c r="H795" s="32"/>
      <c r="I795" s="33"/>
      <c r="J795" s="32"/>
      <c r="K795" s="35"/>
      <c r="L795" s="33"/>
      <c r="M795" s="33"/>
      <c r="N795" s="33"/>
      <c r="O795" s="33"/>
      <c r="P795" s="33"/>
      <c r="Q795" s="36">
        <f>SUM(K797:K826)/8</f>
        <v>37.5</v>
      </c>
      <c r="R795" s="33"/>
      <c r="T795" s="58">
        <v>20250527</v>
      </c>
    </row>
    <row r="796" spans="1:20" x14ac:dyDescent="0.25">
      <c r="K796" s="23"/>
      <c r="Q796" s="24"/>
    </row>
    <row r="797" spans="1:20" ht="24.75" x14ac:dyDescent="0.25">
      <c r="A797" s="16">
        <v>133</v>
      </c>
      <c r="B797" s="16">
        <v>5</v>
      </c>
      <c r="C797" s="7" t="s">
        <v>23</v>
      </c>
      <c r="D797" s="8" t="s">
        <v>24</v>
      </c>
      <c r="E797" s="8" t="s">
        <v>25</v>
      </c>
      <c r="F797" s="15">
        <v>3001</v>
      </c>
      <c r="G797" s="8" t="s">
        <v>491</v>
      </c>
      <c r="H797" s="8" t="s">
        <v>27</v>
      </c>
      <c r="I797" s="9" t="s">
        <v>28</v>
      </c>
      <c r="J797" s="8"/>
      <c r="K797" s="22"/>
      <c r="L797" s="21"/>
      <c r="M797" s="21"/>
      <c r="N797" s="21"/>
      <c r="O797" s="21"/>
      <c r="Q797" s="24"/>
    </row>
    <row r="798" spans="1:20" ht="49.5" x14ac:dyDescent="0.25">
      <c r="A798" s="16">
        <v>134</v>
      </c>
      <c r="B798" s="16">
        <v>8</v>
      </c>
      <c r="C798" s="7" t="s">
        <v>35</v>
      </c>
      <c r="D798" s="8" t="s">
        <v>36</v>
      </c>
      <c r="E798" s="8" t="s">
        <v>6</v>
      </c>
      <c r="F798" s="15">
        <v>3001</v>
      </c>
      <c r="G798" s="8" t="s">
        <v>491</v>
      </c>
      <c r="H798" s="8" t="s">
        <v>37</v>
      </c>
      <c r="I798" s="9" t="s">
        <v>9</v>
      </c>
      <c r="J798" s="8"/>
      <c r="K798" s="22"/>
      <c r="L798" s="21"/>
      <c r="M798" s="21"/>
      <c r="N798" s="21"/>
      <c r="O798" s="21"/>
      <c r="Q798" s="24"/>
    </row>
    <row r="799" spans="1:20" ht="24.75" x14ac:dyDescent="0.25">
      <c r="A799" s="16">
        <v>135</v>
      </c>
      <c r="B799" s="16">
        <v>16</v>
      </c>
      <c r="C799" s="7" t="s">
        <v>64</v>
      </c>
      <c r="D799" s="8" t="s">
        <v>65</v>
      </c>
      <c r="E799" s="8" t="s">
        <v>31</v>
      </c>
      <c r="F799" s="15">
        <v>3001</v>
      </c>
      <c r="G799" s="8" t="s">
        <v>491</v>
      </c>
      <c r="H799" s="8" t="s">
        <v>66</v>
      </c>
      <c r="I799" s="9" t="s">
        <v>9</v>
      </c>
      <c r="J799" s="8"/>
      <c r="K799" s="22"/>
      <c r="L799" s="21"/>
      <c r="M799" s="21"/>
      <c r="N799" s="21"/>
      <c r="O799" s="21"/>
      <c r="Q799" s="24"/>
    </row>
    <row r="800" spans="1:20" ht="24.75" x14ac:dyDescent="0.25">
      <c r="A800" s="16">
        <v>136</v>
      </c>
      <c r="B800" s="16">
        <v>17</v>
      </c>
      <c r="C800" s="7" t="s">
        <v>67</v>
      </c>
      <c r="D800" s="8" t="s">
        <v>68</v>
      </c>
      <c r="E800" s="8" t="s">
        <v>31</v>
      </c>
      <c r="F800" s="15">
        <v>3001</v>
      </c>
      <c r="G800" s="8" t="s">
        <v>491</v>
      </c>
      <c r="H800" s="8" t="s">
        <v>69</v>
      </c>
      <c r="I800" s="9" t="s">
        <v>9</v>
      </c>
      <c r="J800" s="8"/>
      <c r="K800" s="22"/>
      <c r="L800" s="21"/>
      <c r="M800" s="21"/>
      <c r="N800" s="21"/>
      <c r="O800" s="21"/>
      <c r="Q800" s="24"/>
    </row>
    <row r="801" spans="1:17" ht="49.5" x14ac:dyDescent="0.25">
      <c r="A801" s="16">
        <v>137</v>
      </c>
      <c r="B801" s="16">
        <v>19</v>
      </c>
      <c r="C801" s="7" t="s">
        <v>73</v>
      </c>
      <c r="D801" s="8" t="s">
        <v>74</v>
      </c>
      <c r="E801" s="8" t="s">
        <v>6</v>
      </c>
      <c r="F801" s="15">
        <v>3001</v>
      </c>
      <c r="G801" s="8" t="s">
        <v>491</v>
      </c>
      <c r="H801" s="8" t="s">
        <v>75</v>
      </c>
      <c r="I801" s="9" t="s">
        <v>22</v>
      </c>
      <c r="J801" s="8"/>
      <c r="K801" s="22"/>
      <c r="L801" s="21"/>
      <c r="M801" s="21"/>
      <c r="N801" s="21"/>
      <c r="O801" s="21"/>
      <c r="Q801" s="24"/>
    </row>
    <row r="802" spans="1:17" ht="24.75" x14ac:dyDescent="0.25">
      <c r="A802" s="16">
        <v>138</v>
      </c>
      <c r="B802" s="16">
        <v>21</v>
      </c>
      <c r="C802" s="7" t="s">
        <v>79</v>
      </c>
      <c r="D802" s="8" t="s">
        <v>80</v>
      </c>
      <c r="E802" s="8" t="s">
        <v>6</v>
      </c>
      <c r="F802" s="15">
        <v>3001</v>
      </c>
      <c r="G802" s="8" t="s">
        <v>491</v>
      </c>
      <c r="H802" s="8" t="s">
        <v>81</v>
      </c>
      <c r="I802" s="9" t="s">
        <v>22</v>
      </c>
      <c r="J802" s="8"/>
      <c r="K802" s="22"/>
      <c r="L802" s="21"/>
      <c r="M802" s="21"/>
      <c r="N802" s="21"/>
      <c r="O802" s="21"/>
      <c r="Q802" s="24"/>
    </row>
    <row r="803" spans="1:17" ht="33" x14ac:dyDescent="0.25">
      <c r="A803" s="16">
        <v>139</v>
      </c>
      <c r="B803" s="16">
        <v>22</v>
      </c>
      <c r="C803" s="7" t="s">
        <v>82</v>
      </c>
      <c r="D803" s="8" t="s">
        <v>83</v>
      </c>
      <c r="E803" s="8" t="s">
        <v>6</v>
      </c>
      <c r="F803" s="15">
        <v>3001</v>
      </c>
      <c r="G803" s="8" t="s">
        <v>491</v>
      </c>
      <c r="H803" s="8" t="s">
        <v>84</v>
      </c>
      <c r="I803" s="9" t="s">
        <v>22</v>
      </c>
      <c r="J803" s="8"/>
      <c r="K803" s="22"/>
      <c r="L803" s="21"/>
      <c r="M803" s="21"/>
      <c r="N803" s="21"/>
      <c r="O803" s="21"/>
      <c r="Q803" s="24"/>
    </row>
    <row r="804" spans="1:17" ht="33" x14ac:dyDescent="0.25">
      <c r="A804" s="16">
        <v>140</v>
      </c>
      <c r="B804" s="16">
        <v>23</v>
      </c>
      <c r="C804" s="7" t="s">
        <v>85</v>
      </c>
      <c r="D804" s="8" t="s">
        <v>86</v>
      </c>
      <c r="E804" s="8" t="s">
        <v>6</v>
      </c>
      <c r="F804" s="15">
        <v>3001</v>
      </c>
      <c r="G804" s="8" t="s">
        <v>491</v>
      </c>
      <c r="H804" s="8" t="s">
        <v>84</v>
      </c>
      <c r="I804" s="9" t="s">
        <v>9</v>
      </c>
      <c r="J804" s="8"/>
      <c r="K804" s="22"/>
      <c r="L804" s="21"/>
      <c r="M804" s="21"/>
      <c r="N804" s="21"/>
      <c r="O804" s="21"/>
      <c r="Q804" s="24"/>
    </row>
    <row r="805" spans="1:17" ht="66" x14ac:dyDescent="0.25">
      <c r="A805" s="16">
        <v>141</v>
      </c>
      <c r="B805" s="16">
        <v>32</v>
      </c>
      <c r="C805" s="7" t="s">
        <v>113</v>
      </c>
      <c r="D805" s="8" t="s">
        <v>114</v>
      </c>
      <c r="E805" s="8" t="s">
        <v>31</v>
      </c>
      <c r="F805" s="15">
        <v>3001</v>
      </c>
      <c r="G805" s="8" t="s">
        <v>491</v>
      </c>
      <c r="H805" s="8" t="s">
        <v>115</v>
      </c>
      <c r="I805" s="9" t="s">
        <v>9</v>
      </c>
      <c r="J805" s="8"/>
      <c r="K805" s="22"/>
      <c r="L805" s="21"/>
      <c r="M805" s="21"/>
      <c r="N805" s="21"/>
      <c r="O805" s="21"/>
      <c r="Q805" s="24"/>
    </row>
    <row r="806" spans="1:17" ht="24.75" x14ac:dyDescent="0.25">
      <c r="A806" s="16">
        <v>142</v>
      </c>
      <c r="B806" s="16">
        <v>35</v>
      </c>
      <c r="C806" s="7" t="s">
        <v>123</v>
      </c>
      <c r="D806" s="8" t="s">
        <v>124</v>
      </c>
      <c r="E806" s="8" t="s">
        <v>31</v>
      </c>
      <c r="F806" s="15">
        <v>3001</v>
      </c>
      <c r="G806" s="8" t="s">
        <v>491</v>
      </c>
      <c r="H806" s="8" t="s">
        <v>13</v>
      </c>
      <c r="I806" s="9" t="s">
        <v>28</v>
      </c>
      <c r="J806" s="8"/>
      <c r="K806" s="22"/>
      <c r="L806" s="21"/>
      <c r="M806" s="21"/>
      <c r="N806" s="21"/>
      <c r="O806" s="21"/>
      <c r="Q806" s="24"/>
    </row>
    <row r="807" spans="1:17" ht="16.5" x14ac:dyDescent="0.25">
      <c r="A807" s="16">
        <v>143</v>
      </c>
      <c r="B807" s="16">
        <v>44</v>
      </c>
      <c r="C807" s="7" t="s">
        <v>148</v>
      </c>
      <c r="D807" s="8" t="s">
        <v>149</v>
      </c>
      <c r="E807" s="8" t="s">
        <v>31</v>
      </c>
      <c r="F807" s="15">
        <v>3001</v>
      </c>
      <c r="G807" s="8" t="s">
        <v>491</v>
      </c>
      <c r="H807" s="8" t="s">
        <v>150</v>
      </c>
      <c r="I807" s="9" t="s">
        <v>43</v>
      </c>
      <c r="J807" s="8"/>
      <c r="K807" s="22"/>
      <c r="L807" s="21"/>
      <c r="M807" s="21"/>
      <c r="N807" s="21"/>
      <c r="O807" s="21"/>
      <c r="Q807" s="24"/>
    </row>
    <row r="808" spans="1:17" ht="33" x14ac:dyDescent="0.25">
      <c r="A808" s="16">
        <v>144</v>
      </c>
      <c r="B808" s="16">
        <v>49</v>
      </c>
      <c r="C808" s="7" t="s">
        <v>165</v>
      </c>
      <c r="D808" s="8" t="s">
        <v>166</v>
      </c>
      <c r="E808" s="8" t="s">
        <v>6</v>
      </c>
      <c r="F808" s="15">
        <v>3001</v>
      </c>
      <c r="G808" s="8" t="s">
        <v>491</v>
      </c>
      <c r="H808" s="8" t="s">
        <v>167</v>
      </c>
      <c r="I808" s="9" t="s">
        <v>103</v>
      </c>
      <c r="J808" s="8"/>
      <c r="K808" s="22"/>
      <c r="L808" s="21"/>
      <c r="M808" s="21"/>
      <c r="N808" s="21"/>
      <c r="O808" s="21"/>
      <c r="Q808" s="24"/>
    </row>
    <row r="809" spans="1:17" ht="16.5" x14ac:dyDescent="0.25">
      <c r="A809" s="16">
        <v>145</v>
      </c>
      <c r="B809" s="16">
        <v>52</v>
      </c>
      <c r="C809" s="7" t="s">
        <v>174</v>
      </c>
      <c r="D809" s="8" t="s">
        <v>175</v>
      </c>
      <c r="E809" s="8" t="s">
        <v>6</v>
      </c>
      <c r="F809" s="15">
        <v>3001</v>
      </c>
      <c r="G809" s="8" t="s">
        <v>491</v>
      </c>
      <c r="H809" s="8" t="s">
        <v>176</v>
      </c>
      <c r="I809" s="9" t="s">
        <v>43</v>
      </c>
      <c r="J809" s="8"/>
      <c r="K809" s="22"/>
      <c r="L809" s="21"/>
      <c r="M809" s="21"/>
      <c r="N809" s="21"/>
      <c r="O809" s="21"/>
      <c r="Q809" s="24"/>
    </row>
    <row r="810" spans="1:17" ht="41.25" x14ac:dyDescent="0.25">
      <c r="A810" s="16">
        <v>146</v>
      </c>
      <c r="B810" s="16">
        <v>53</v>
      </c>
      <c r="C810" s="7" t="s">
        <v>177</v>
      </c>
      <c r="D810" s="8" t="s">
        <v>178</v>
      </c>
      <c r="E810" s="8" t="s">
        <v>6</v>
      </c>
      <c r="F810" s="15">
        <v>3001</v>
      </c>
      <c r="G810" s="8" t="s">
        <v>491</v>
      </c>
      <c r="H810" s="8" t="s">
        <v>179</v>
      </c>
      <c r="I810" s="9" t="s">
        <v>122</v>
      </c>
      <c r="J810" s="8"/>
      <c r="K810" s="22"/>
      <c r="L810" s="21"/>
      <c r="M810" s="21"/>
      <c r="N810" s="21"/>
      <c r="O810" s="21"/>
      <c r="Q810" s="24"/>
    </row>
    <row r="811" spans="1:17" ht="41.25" x14ac:dyDescent="0.25">
      <c r="A811" s="16">
        <v>147</v>
      </c>
      <c r="B811" s="16">
        <v>60</v>
      </c>
      <c r="C811" s="7" t="s">
        <v>200</v>
      </c>
      <c r="D811" s="8" t="s">
        <v>201</v>
      </c>
      <c r="E811" s="8" t="s">
        <v>6</v>
      </c>
      <c r="F811" s="15">
        <v>3001</v>
      </c>
      <c r="G811" s="8" t="s">
        <v>491</v>
      </c>
      <c r="H811" s="8" t="s">
        <v>199</v>
      </c>
      <c r="I811" s="9" t="s">
        <v>22</v>
      </c>
      <c r="J811" s="8"/>
      <c r="K811" s="22"/>
      <c r="L811" s="21"/>
      <c r="M811" s="21"/>
      <c r="N811" s="21"/>
      <c r="O811" s="21"/>
      <c r="Q811" s="24"/>
    </row>
    <row r="812" spans="1:17" ht="49.5" x14ac:dyDescent="0.25">
      <c r="A812" s="16">
        <v>148</v>
      </c>
      <c r="B812" s="16">
        <v>67</v>
      </c>
      <c r="C812" s="7" t="s">
        <v>218</v>
      </c>
      <c r="D812" s="8" t="s">
        <v>219</v>
      </c>
      <c r="E812" s="8" t="s">
        <v>6</v>
      </c>
      <c r="F812" s="15">
        <v>3001</v>
      </c>
      <c r="G812" s="8" t="s">
        <v>491</v>
      </c>
      <c r="H812" s="8" t="s">
        <v>220</v>
      </c>
      <c r="I812" s="9" t="s">
        <v>9</v>
      </c>
      <c r="J812" s="8"/>
      <c r="K812" s="22"/>
      <c r="L812" s="21"/>
      <c r="M812" s="21"/>
      <c r="N812" s="21"/>
      <c r="O812" s="21"/>
      <c r="Q812" s="24"/>
    </row>
    <row r="813" spans="1:17" ht="57.75" x14ac:dyDescent="0.25">
      <c r="A813" s="16">
        <v>149</v>
      </c>
      <c r="B813" s="16">
        <v>74</v>
      </c>
      <c r="C813" s="7" t="s">
        <v>239</v>
      </c>
      <c r="D813" s="8" t="s">
        <v>240</v>
      </c>
      <c r="E813" s="8" t="s">
        <v>6</v>
      </c>
      <c r="F813" s="15">
        <v>3001</v>
      </c>
      <c r="G813" s="8" t="s">
        <v>491</v>
      </c>
      <c r="H813" s="8" t="s">
        <v>241</v>
      </c>
      <c r="I813" s="9" t="s">
        <v>43</v>
      </c>
      <c r="J813" s="8"/>
      <c r="K813" s="22"/>
      <c r="L813" s="21"/>
      <c r="M813" s="21"/>
      <c r="N813" s="21"/>
      <c r="O813" s="21"/>
      <c r="Q813" s="24"/>
    </row>
    <row r="814" spans="1:17" ht="33" x14ac:dyDescent="0.25">
      <c r="A814" s="16">
        <v>150</v>
      </c>
      <c r="B814" s="16">
        <v>107</v>
      </c>
      <c r="C814" s="13" t="s">
        <v>328</v>
      </c>
      <c r="D814" s="8" t="s">
        <v>329</v>
      </c>
      <c r="E814" s="8" t="s">
        <v>40</v>
      </c>
      <c r="F814" s="15">
        <v>3001</v>
      </c>
      <c r="G814" s="8" t="s">
        <v>491</v>
      </c>
      <c r="H814" s="8" t="s">
        <v>111</v>
      </c>
      <c r="I814" s="9" t="s">
        <v>9</v>
      </c>
      <c r="J814" s="8"/>
      <c r="K814" s="22"/>
      <c r="L814" s="21"/>
      <c r="M814" s="21"/>
      <c r="N814" s="21"/>
      <c r="O814" s="21"/>
      <c r="Q814" s="24"/>
    </row>
    <row r="815" spans="1:17" ht="33" x14ac:dyDescent="0.25">
      <c r="A815" s="16">
        <v>151</v>
      </c>
      <c r="B815" s="16">
        <v>114</v>
      </c>
      <c r="C815" s="13" t="s">
        <v>348</v>
      </c>
      <c r="D815" s="8" t="s">
        <v>349</v>
      </c>
      <c r="E815" s="8" t="s">
        <v>6</v>
      </c>
      <c r="F815" s="15">
        <v>3001</v>
      </c>
      <c r="G815" s="8" t="s">
        <v>491</v>
      </c>
      <c r="H815" s="8" t="s">
        <v>350</v>
      </c>
      <c r="I815" s="9" t="s">
        <v>22</v>
      </c>
      <c r="J815" s="8"/>
      <c r="K815" s="22"/>
      <c r="L815" s="21"/>
      <c r="M815" s="21"/>
      <c r="N815" s="21"/>
      <c r="O815" s="21"/>
      <c r="Q815" s="24"/>
    </row>
    <row r="816" spans="1:17" ht="16.5" x14ac:dyDescent="0.25">
      <c r="A816" s="16">
        <v>152</v>
      </c>
      <c r="B816" s="16">
        <v>123</v>
      </c>
      <c r="C816" s="13" t="s">
        <v>372</v>
      </c>
      <c r="D816" s="8" t="s">
        <v>373</v>
      </c>
      <c r="E816" s="8" t="s">
        <v>6</v>
      </c>
      <c r="F816" s="15">
        <v>3001</v>
      </c>
      <c r="G816" s="8" t="s">
        <v>491</v>
      </c>
      <c r="H816" s="8" t="s">
        <v>84</v>
      </c>
      <c r="I816" s="9" t="s">
        <v>9</v>
      </c>
      <c r="J816" s="8"/>
      <c r="K816" s="22"/>
      <c r="L816" s="21"/>
      <c r="M816" s="21"/>
      <c r="N816" s="21"/>
      <c r="O816" s="21"/>
      <c r="Q816" s="24"/>
    </row>
    <row r="817" spans="1:20" ht="41.25" x14ac:dyDescent="0.25">
      <c r="A817" s="16">
        <v>153</v>
      </c>
      <c r="B817" s="16">
        <v>128</v>
      </c>
      <c r="C817" s="13" t="s">
        <v>382</v>
      </c>
      <c r="D817" s="8" t="s">
        <v>383</v>
      </c>
      <c r="E817" s="8" t="s">
        <v>6</v>
      </c>
      <c r="F817" s="15">
        <v>3001</v>
      </c>
      <c r="G817" s="8" t="s">
        <v>491</v>
      </c>
      <c r="H817" s="8" t="s">
        <v>384</v>
      </c>
      <c r="I817" s="9" t="s">
        <v>9</v>
      </c>
      <c r="J817" s="8"/>
      <c r="K817" s="22"/>
      <c r="L817" s="21"/>
      <c r="M817" s="21"/>
      <c r="N817" s="21"/>
      <c r="O817" s="21"/>
      <c r="Q817" s="24"/>
    </row>
    <row r="818" spans="1:20" ht="24.75" x14ac:dyDescent="0.25">
      <c r="A818" s="16">
        <v>154</v>
      </c>
      <c r="B818" s="16">
        <v>95</v>
      </c>
      <c r="C818" s="7" t="s">
        <v>294</v>
      </c>
      <c r="D818" s="8" t="s">
        <v>295</v>
      </c>
      <c r="E818" s="8" t="s">
        <v>19</v>
      </c>
      <c r="F818" s="15">
        <v>3001</v>
      </c>
      <c r="G818" s="8" t="s">
        <v>494</v>
      </c>
      <c r="H818" s="8" t="s">
        <v>20</v>
      </c>
      <c r="I818" s="9" t="s">
        <v>9</v>
      </c>
      <c r="J818" s="8"/>
      <c r="K818" s="22"/>
      <c r="L818" s="21"/>
      <c r="M818" s="21"/>
      <c r="N818" s="21"/>
      <c r="O818" s="21"/>
      <c r="Q818" s="24"/>
    </row>
    <row r="819" spans="1:20" ht="41.25" x14ac:dyDescent="0.25">
      <c r="A819" s="16">
        <v>155</v>
      </c>
      <c r="B819" s="16">
        <v>26</v>
      </c>
      <c r="C819" s="7" t="s">
        <v>93</v>
      </c>
      <c r="D819" s="8" t="s">
        <v>94</v>
      </c>
      <c r="E819" s="8" t="s">
        <v>31</v>
      </c>
      <c r="F819" s="15">
        <v>3001</v>
      </c>
      <c r="G819" s="8" t="s">
        <v>356</v>
      </c>
      <c r="H819" s="8" t="s">
        <v>95</v>
      </c>
      <c r="I819" s="9" t="s">
        <v>43</v>
      </c>
      <c r="J819" s="8" t="s">
        <v>502</v>
      </c>
      <c r="K819" s="22">
        <v>0</v>
      </c>
      <c r="L819" s="21" t="s">
        <v>569</v>
      </c>
      <c r="M819" s="21" t="s">
        <v>499</v>
      </c>
      <c r="N819" s="21" t="s">
        <v>520</v>
      </c>
      <c r="O819" s="21"/>
      <c r="Q819" s="24"/>
    </row>
    <row r="820" spans="1:20" ht="24.75" x14ac:dyDescent="0.25">
      <c r="A820" s="16">
        <v>156</v>
      </c>
      <c r="B820" s="16">
        <v>116</v>
      </c>
      <c r="C820" s="13" t="s">
        <v>354</v>
      </c>
      <c r="D820" s="8" t="s">
        <v>355</v>
      </c>
      <c r="E820" s="8" t="s">
        <v>40</v>
      </c>
      <c r="F820" s="15">
        <v>3001</v>
      </c>
      <c r="G820" s="8" t="s">
        <v>356</v>
      </c>
      <c r="H820" s="8" t="s">
        <v>353</v>
      </c>
      <c r="I820" s="9" t="s">
        <v>22</v>
      </c>
      <c r="J820" s="8" t="s">
        <v>502</v>
      </c>
      <c r="K820" s="22">
        <v>0</v>
      </c>
      <c r="L820" s="21" t="s">
        <v>646</v>
      </c>
      <c r="M820" s="21" t="s">
        <v>499</v>
      </c>
      <c r="N820" s="21" t="s">
        <v>520</v>
      </c>
      <c r="O820" s="21"/>
      <c r="Q820" s="24"/>
    </row>
    <row r="821" spans="1:20" ht="33" x14ac:dyDescent="0.25">
      <c r="A821" s="16">
        <v>157</v>
      </c>
      <c r="B821" s="16">
        <v>121</v>
      </c>
      <c r="C821" s="13" t="s">
        <v>367</v>
      </c>
      <c r="D821" s="8" t="s">
        <v>368</v>
      </c>
      <c r="E821" s="8" t="s">
        <v>40</v>
      </c>
      <c r="F821" s="15">
        <v>3001</v>
      </c>
      <c r="G821" s="8" t="s">
        <v>356</v>
      </c>
      <c r="H821" s="8" t="s">
        <v>111</v>
      </c>
      <c r="I821" s="9" t="s">
        <v>43</v>
      </c>
      <c r="J821" s="8" t="s">
        <v>502</v>
      </c>
      <c r="K821" s="22">
        <v>0</v>
      </c>
      <c r="L821" s="21" t="s">
        <v>647</v>
      </c>
      <c r="M821" s="21" t="s">
        <v>499</v>
      </c>
      <c r="N821" s="21" t="s">
        <v>520</v>
      </c>
      <c r="O821" s="21"/>
      <c r="Q821" s="24"/>
    </row>
    <row r="822" spans="1:20" ht="33" x14ac:dyDescent="0.25">
      <c r="A822" s="16">
        <v>158</v>
      </c>
      <c r="B822" s="16">
        <v>125</v>
      </c>
      <c r="C822" s="13" t="s">
        <v>377</v>
      </c>
      <c r="D822" s="8" t="s">
        <v>117</v>
      </c>
      <c r="E822" s="8" t="s">
        <v>58</v>
      </c>
      <c r="F822" s="15">
        <v>3001</v>
      </c>
      <c r="G822" s="8" t="s">
        <v>356</v>
      </c>
      <c r="H822" s="8" t="s">
        <v>119</v>
      </c>
      <c r="I822" s="9" t="s">
        <v>9</v>
      </c>
      <c r="J822" s="8" t="s">
        <v>502</v>
      </c>
      <c r="K822" s="22">
        <v>100</v>
      </c>
      <c r="L822" s="21" t="s">
        <v>648</v>
      </c>
      <c r="M822" s="21" t="s">
        <v>496</v>
      </c>
      <c r="N822" s="21" t="s">
        <v>520</v>
      </c>
      <c r="O822" s="21"/>
      <c r="Q822" s="24"/>
    </row>
    <row r="823" spans="1:20" ht="33" x14ac:dyDescent="0.25">
      <c r="A823" s="16">
        <v>159</v>
      </c>
      <c r="B823" s="16">
        <v>146</v>
      </c>
      <c r="C823" s="14" t="s">
        <v>435</v>
      </c>
      <c r="D823" s="8" t="s">
        <v>434</v>
      </c>
      <c r="E823" s="8" t="s">
        <v>58</v>
      </c>
      <c r="F823" s="15">
        <v>3001</v>
      </c>
      <c r="G823" s="8" t="s">
        <v>356</v>
      </c>
      <c r="H823" s="8" t="s">
        <v>188</v>
      </c>
      <c r="I823" s="9" t="s">
        <v>9</v>
      </c>
      <c r="J823" s="8" t="s">
        <v>502</v>
      </c>
      <c r="K823" s="22">
        <v>100</v>
      </c>
      <c r="L823" s="21" t="s">
        <v>649</v>
      </c>
      <c r="M823" s="21" t="s">
        <v>496</v>
      </c>
      <c r="N823" s="21" t="s">
        <v>520</v>
      </c>
      <c r="O823" s="21"/>
      <c r="Q823" s="24"/>
    </row>
    <row r="824" spans="1:20" ht="24.75" x14ac:dyDescent="0.25">
      <c r="A824" s="16">
        <v>160</v>
      </c>
      <c r="B824" s="16">
        <v>150</v>
      </c>
      <c r="C824" s="14" t="s">
        <v>442</v>
      </c>
      <c r="D824" s="8" t="s">
        <v>443</v>
      </c>
      <c r="E824" s="8" t="s">
        <v>58</v>
      </c>
      <c r="F824" s="15">
        <v>3001</v>
      </c>
      <c r="G824" s="8" t="s">
        <v>356</v>
      </c>
      <c r="H824" s="8" t="s">
        <v>188</v>
      </c>
      <c r="I824" s="9" t="s">
        <v>9</v>
      </c>
      <c r="J824" s="8" t="s">
        <v>502</v>
      </c>
      <c r="K824" s="22">
        <v>100</v>
      </c>
      <c r="L824" s="21" t="s">
        <v>650</v>
      </c>
      <c r="M824" s="21" t="s">
        <v>496</v>
      </c>
      <c r="N824" s="21" t="s">
        <v>520</v>
      </c>
      <c r="O824" s="21"/>
      <c r="Q824" s="24"/>
    </row>
    <row r="825" spans="1:20" ht="24.75" x14ac:dyDescent="0.25">
      <c r="A825" s="16">
        <v>161</v>
      </c>
      <c r="B825" s="16">
        <v>24</v>
      </c>
      <c r="C825" s="7" t="s">
        <v>87</v>
      </c>
      <c r="D825" s="8" t="s">
        <v>88</v>
      </c>
      <c r="E825" s="8" t="s">
        <v>40</v>
      </c>
      <c r="F825" s="15">
        <v>3001</v>
      </c>
      <c r="G825" s="8" t="s">
        <v>89</v>
      </c>
      <c r="H825" s="8" t="s">
        <v>81</v>
      </c>
      <c r="I825" s="9" t="s">
        <v>22</v>
      </c>
      <c r="J825" s="8" t="s">
        <v>502</v>
      </c>
      <c r="K825" s="22">
        <v>0</v>
      </c>
      <c r="L825" s="21" t="s">
        <v>651</v>
      </c>
      <c r="M825" s="21" t="s">
        <v>499</v>
      </c>
      <c r="N825" s="21" t="s">
        <v>520</v>
      </c>
      <c r="O825" s="21"/>
      <c r="Q825" s="24"/>
    </row>
    <row r="826" spans="1:20" ht="24.75" x14ac:dyDescent="0.25">
      <c r="A826" s="16">
        <v>162</v>
      </c>
      <c r="B826" s="16">
        <v>118</v>
      </c>
      <c r="C826" s="13" t="s">
        <v>359</v>
      </c>
      <c r="D826" s="8" t="s">
        <v>360</v>
      </c>
      <c r="E826" s="8" t="s">
        <v>40</v>
      </c>
      <c r="F826" s="15">
        <v>3001</v>
      </c>
      <c r="G826" s="8" t="s">
        <v>89</v>
      </c>
      <c r="H826" s="8" t="s">
        <v>361</v>
      </c>
      <c r="I826" s="9" t="s">
        <v>22</v>
      </c>
      <c r="J826" s="8" t="s">
        <v>502</v>
      </c>
      <c r="K826" s="22">
        <v>0</v>
      </c>
      <c r="L826" s="21" t="s">
        <v>652</v>
      </c>
      <c r="M826" s="21" t="s">
        <v>496</v>
      </c>
      <c r="N826" s="21" t="s">
        <v>520</v>
      </c>
      <c r="O826" s="21"/>
      <c r="Q826" s="24"/>
    </row>
    <row r="827" spans="1:20" x14ac:dyDescent="0.25">
      <c r="K827" s="23"/>
      <c r="Q827" s="24"/>
    </row>
    <row r="828" spans="1:20" x14ac:dyDescent="0.25">
      <c r="A828" s="33" t="s">
        <v>615</v>
      </c>
      <c r="B828" s="33"/>
      <c r="C828" s="33"/>
      <c r="D828" s="33"/>
      <c r="E828" s="32"/>
      <c r="F828" s="33"/>
      <c r="G828" s="32"/>
      <c r="H828" s="32"/>
      <c r="I828" s="33"/>
      <c r="J828" s="32"/>
      <c r="K828" s="35"/>
      <c r="L828" s="33"/>
      <c r="M828" s="33"/>
      <c r="N828" s="33"/>
      <c r="O828" s="33"/>
      <c r="P828" s="33"/>
      <c r="Q828" s="36">
        <f>SUM(K830:K859)/30</f>
        <v>34.333333333333336</v>
      </c>
      <c r="R828" s="33"/>
      <c r="T828" s="55">
        <v>20241002</v>
      </c>
    </row>
    <row r="829" spans="1:20" x14ac:dyDescent="0.25">
      <c r="K829" s="23"/>
      <c r="Q829" s="24"/>
    </row>
    <row r="830" spans="1:20" ht="33" x14ac:dyDescent="0.25">
      <c r="A830" s="16">
        <v>133</v>
      </c>
      <c r="B830" s="16">
        <v>5</v>
      </c>
      <c r="C830" s="7" t="s">
        <v>23</v>
      </c>
      <c r="D830" s="8" t="s">
        <v>24</v>
      </c>
      <c r="E830" s="8" t="s">
        <v>25</v>
      </c>
      <c r="F830" s="15">
        <v>3001</v>
      </c>
      <c r="G830" s="8" t="s">
        <v>491</v>
      </c>
      <c r="H830" s="8" t="s">
        <v>27</v>
      </c>
      <c r="I830" s="9" t="s">
        <v>28</v>
      </c>
      <c r="J830" s="8"/>
      <c r="K830" s="22">
        <v>0</v>
      </c>
      <c r="L830" s="21" t="s">
        <v>730</v>
      </c>
      <c r="M830" s="21" t="s">
        <v>496</v>
      </c>
      <c r="N830" s="15"/>
      <c r="O830" s="15"/>
      <c r="Q830" s="24"/>
    </row>
    <row r="831" spans="1:20" ht="49.5" x14ac:dyDescent="0.25">
      <c r="A831" s="16">
        <v>134</v>
      </c>
      <c r="B831" s="16">
        <v>8</v>
      </c>
      <c r="C831" s="7" t="s">
        <v>35</v>
      </c>
      <c r="D831" s="8" t="s">
        <v>36</v>
      </c>
      <c r="E831" s="8" t="s">
        <v>6</v>
      </c>
      <c r="F831" s="15">
        <v>3001</v>
      </c>
      <c r="G831" s="8" t="s">
        <v>491</v>
      </c>
      <c r="H831" s="8" t="s">
        <v>37</v>
      </c>
      <c r="I831" s="9" t="s">
        <v>9</v>
      </c>
      <c r="J831" s="8"/>
      <c r="K831" s="22">
        <v>0</v>
      </c>
      <c r="L831" s="21" t="s">
        <v>731</v>
      </c>
      <c r="M831" s="21" t="s">
        <v>496</v>
      </c>
      <c r="N831" s="15"/>
      <c r="O831" s="15"/>
      <c r="Q831" s="24"/>
    </row>
    <row r="832" spans="1:20" ht="24.75" x14ac:dyDescent="0.25">
      <c r="A832" s="16">
        <v>135</v>
      </c>
      <c r="B832" s="16">
        <v>16</v>
      </c>
      <c r="C832" s="7" t="s">
        <v>64</v>
      </c>
      <c r="D832" s="8" t="s">
        <v>65</v>
      </c>
      <c r="E832" s="8" t="s">
        <v>31</v>
      </c>
      <c r="F832" s="15">
        <v>3001</v>
      </c>
      <c r="G832" s="8" t="s">
        <v>491</v>
      </c>
      <c r="H832" s="8" t="s">
        <v>66</v>
      </c>
      <c r="I832" s="9" t="s">
        <v>9</v>
      </c>
      <c r="J832" s="8"/>
      <c r="K832" s="22">
        <v>0</v>
      </c>
      <c r="L832" s="21" t="s">
        <v>732</v>
      </c>
      <c r="M832" s="21" t="s">
        <v>496</v>
      </c>
      <c r="N832" s="15"/>
      <c r="O832" s="15"/>
      <c r="Q832" s="24"/>
    </row>
    <row r="833" spans="1:17" ht="33" x14ac:dyDescent="0.25">
      <c r="A833" s="16">
        <v>136</v>
      </c>
      <c r="B833" s="16">
        <v>17</v>
      </c>
      <c r="C833" s="7" t="s">
        <v>67</v>
      </c>
      <c r="D833" s="8" t="s">
        <v>68</v>
      </c>
      <c r="E833" s="8" t="s">
        <v>31</v>
      </c>
      <c r="F833" s="15">
        <v>3001</v>
      </c>
      <c r="G833" s="8" t="s">
        <v>491</v>
      </c>
      <c r="H833" s="8" t="s">
        <v>69</v>
      </c>
      <c r="I833" s="9" t="s">
        <v>9</v>
      </c>
      <c r="J833" s="8"/>
      <c r="K833" s="22">
        <v>0</v>
      </c>
      <c r="L833" s="21" t="s">
        <v>733</v>
      </c>
      <c r="M833" s="21" t="s">
        <v>496</v>
      </c>
      <c r="N833" s="15"/>
      <c r="O833" s="15"/>
      <c r="Q833" s="24"/>
    </row>
    <row r="834" spans="1:17" ht="49.5" x14ac:dyDescent="0.25">
      <c r="A834" s="16">
        <v>137</v>
      </c>
      <c r="B834" s="16">
        <v>19</v>
      </c>
      <c r="C834" s="7" t="s">
        <v>73</v>
      </c>
      <c r="D834" s="8" t="s">
        <v>74</v>
      </c>
      <c r="E834" s="8" t="s">
        <v>6</v>
      </c>
      <c r="F834" s="15">
        <v>3001</v>
      </c>
      <c r="G834" s="8" t="s">
        <v>491</v>
      </c>
      <c r="H834" s="8" t="s">
        <v>75</v>
      </c>
      <c r="I834" s="9" t="s">
        <v>22</v>
      </c>
      <c r="J834" s="8"/>
      <c r="K834" s="22">
        <v>0</v>
      </c>
      <c r="L834" s="21" t="s">
        <v>734</v>
      </c>
      <c r="M834" s="21" t="s">
        <v>496</v>
      </c>
      <c r="N834" s="15"/>
      <c r="O834" s="15"/>
      <c r="Q834" s="24"/>
    </row>
    <row r="835" spans="1:17" ht="66" x14ac:dyDescent="0.25">
      <c r="A835" s="16">
        <v>138</v>
      </c>
      <c r="B835" s="16">
        <v>21</v>
      </c>
      <c r="C835" s="7" t="s">
        <v>79</v>
      </c>
      <c r="D835" s="8" t="s">
        <v>80</v>
      </c>
      <c r="E835" s="8" t="s">
        <v>6</v>
      </c>
      <c r="F835" s="15">
        <v>3001</v>
      </c>
      <c r="G835" s="8" t="s">
        <v>491</v>
      </c>
      <c r="H835" s="8" t="s">
        <v>81</v>
      </c>
      <c r="I835" s="9" t="s">
        <v>22</v>
      </c>
      <c r="J835" s="8"/>
      <c r="K835" s="22">
        <v>40</v>
      </c>
      <c r="L835" s="21" t="s">
        <v>735</v>
      </c>
      <c r="M835" s="21" t="s">
        <v>499</v>
      </c>
      <c r="N835" s="15"/>
      <c r="O835" s="15" t="s">
        <v>736</v>
      </c>
      <c r="Q835" s="24"/>
    </row>
    <row r="836" spans="1:17" ht="57.75" x14ac:dyDescent="0.25">
      <c r="A836" s="16">
        <v>139</v>
      </c>
      <c r="B836" s="16">
        <v>22</v>
      </c>
      <c r="C836" s="7" t="s">
        <v>82</v>
      </c>
      <c r="D836" s="8" t="s">
        <v>83</v>
      </c>
      <c r="E836" s="8" t="s">
        <v>6</v>
      </c>
      <c r="F836" s="15">
        <v>3001</v>
      </c>
      <c r="G836" s="8" t="s">
        <v>491</v>
      </c>
      <c r="H836" s="8" t="s">
        <v>84</v>
      </c>
      <c r="I836" s="9" t="s">
        <v>22</v>
      </c>
      <c r="J836" s="8"/>
      <c r="K836" s="22">
        <v>80</v>
      </c>
      <c r="L836" s="21" t="s">
        <v>737</v>
      </c>
      <c r="M836" s="21" t="s">
        <v>499</v>
      </c>
      <c r="N836" s="15"/>
      <c r="O836" s="15" t="s">
        <v>736</v>
      </c>
      <c r="Q836" s="24"/>
    </row>
    <row r="837" spans="1:17" ht="41.25" x14ac:dyDescent="0.25">
      <c r="A837" s="16">
        <v>140</v>
      </c>
      <c r="B837" s="16">
        <v>23</v>
      </c>
      <c r="C837" s="7" t="s">
        <v>85</v>
      </c>
      <c r="D837" s="8" t="s">
        <v>86</v>
      </c>
      <c r="E837" s="8" t="s">
        <v>6</v>
      </c>
      <c r="F837" s="15">
        <v>3001</v>
      </c>
      <c r="G837" s="8" t="s">
        <v>491</v>
      </c>
      <c r="H837" s="8" t="s">
        <v>84</v>
      </c>
      <c r="I837" s="9" t="s">
        <v>9</v>
      </c>
      <c r="J837" s="8"/>
      <c r="K837" s="22">
        <v>95</v>
      </c>
      <c r="L837" s="21" t="s">
        <v>738</v>
      </c>
      <c r="M837" s="21" t="s">
        <v>499</v>
      </c>
      <c r="N837" s="15"/>
      <c r="O837" s="15"/>
      <c r="Q837" s="24"/>
    </row>
    <row r="838" spans="1:17" ht="82.5" x14ac:dyDescent="0.25">
      <c r="A838" s="16">
        <v>141</v>
      </c>
      <c r="B838" s="16">
        <v>32</v>
      </c>
      <c r="C838" s="7" t="s">
        <v>113</v>
      </c>
      <c r="D838" s="8" t="s">
        <v>114</v>
      </c>
      <c r="E838" s="8" t="s">
        <v>31</v>
      </c>
      <c r="F838" s="15">
        <v>3001</v>
      </c>
      <c r="G838" s="8" t="s">
        <v>491</v>
      </c>
      <c r="H838" s="8" t="s">
        <v>115</v>
      </c>
      <c r="I838" s="9" t="s">
        <v>9</v>
      </c>
      <c r="J838" s="8"/>
      <c r="K838" s="22">
        <v>80</v>
      </c>
      <c r="L838" s="21" t="s">
        <v>739</v>
      </c>
      <c r="M838" s="21" t="s">
        <v>496</v>
      </c>
      <c r="N838" s="15"/>
      <c r="O838" s="15"/>
      <c r="Q838" s="24"/>
    </row>
    <row r="839" spans="1:17" ht="24.75" x14ac:dyDescent="0.25">
      <c r="A839" s="16">
        <v>142</v>
      </c>
      <c r="B839" s="16">
        <v>35</v>
      </c>
      <c r="C839" s="7" t="s">
        <v>123</v>
      </c>
      <c r="D839" s="8" t="s">
        <v>124</v>
      </c>
      <c r="E839" s="8" t="s">
        <v>31</v>
      </c>
      <c r="F839" s="15">
        <v>3001</v>
      </c>
      <c r="G839" s="8" t="s">
        <v>491</v>
      </c>
      <c r="H839" s="8" t="s">
        <v>13</v>
      </c>
      <c r="I839" s="9" t="s">
        <v>28</v>
      </c>
      <c r="J839" s="8"/>
      <c r="K839" s="22">
        <v>0</v>
      </c>
      <c r="L839" s="21" t="s">
        <v>740</v>
      </c>
      <c r="M839" s="21" t="s">
        <v>496</v>
      </c>
      <c r="N839" s="15"/>
      <c r="O839" s="15"/>
      <c r="Q839" s="24"/>
    </row>
    <row r="840" spans="1:17" ht="33" x14ac:dyDescent="0.25">
      <c r="A840" s="16">
        <v>143</v>
      </c>
      <c r="B840" s="16">
        <v>44</v>
      </c>
      <c r="C840" s="7" t="s">
        <v>148</v>
      </c>
      <c r="D840" s="8" t="s">
        <v>149</v>
      </c>
      <c r="E840" s="8" t="s">
        <v>31</v>
      </c>
      <c r="F840" s="15">
        <v>3001</v>
      </c>
      <c r="G840" s="8" t="s">
        <v>491</v>
      </c>
      <c r="H840" s="8" t="s">
        <v>150</v>
      </c>
      <c r="I840" s="9" t="s">
        <v>43</v>
      </c>
      <c r="J840" s="8"/>
      <c r="K840" s="22">
        <v>0</v>
      </c>
      <c r="L840" s="21" t="s">
        <v>741</v>
      </c>
      <c r="M840" s="21" t="s">
        <v>496</v>
      </c>
      <c r="N840" s="15"/>
      <c r="O840" s="15"/>
      <c r="Q840" s="24"/>
    </row>
    <row r="841" spans="1:17" ht="33" x14ac:dyDescent="0.25">
      <c r="A841" s="16">
        <v>144</v>
      </c>
      <c r="B841" s="16">
        <v>49</v>
      </c>
      <c r="C841" s="7" t="s">
        <v>165</v>
      </c>
      <c r="D841" s="8" t="s">
        <v>166</v>
      </c>
      <c r="E841" s="8" t="s">
        <v>6</v>
      </c>
      <c r="F841" s="15">
        <v>3001</v>
      </c>
      <c r="G841" s="8" t="s">
        <v>491</v>
      </c>
      <c r="H841" s="8" t="s">
        <v>167</v>
      </c>
      <c r="I841" s="9" t="s">
        <v>103</v>
      </c>
      <c r="J841" s="8"/>
      <c r="K841" s="22">
        <v>0</v>
      </c>
      <c r="L841" s="21" t="s">
        <v>742</v>
      </c>
      <c r="M841" s="21" t="s">
        <v>496</v>
      </c>
      <c r="N841" s="15"/>
      <c r="O841" s="15"/>
      <c r="Q841" s="24"/>
    </row>
    <row r="842" spans="1:17" ht="33" x14ac:dyDescent="0.25">
      <c r="A842" s="16">
        <v>145</v>
      </c>
      <c r="B842" s="16">
        <v>52</v>
      </c>
      <c r="C842" s="7" t="s">
        <v>174</v>
      </c>
      <c r="D842" s="8" t="s">
        <v>175</v>
      </c>
      <c r="E842" s="8" t="s">
        <v>6</v>
      </c>
      <c r="F842" s="15">
        <v>3001</v>
      </c>
      <c r="G842" s="8" t="s">
        <v>491</v>
      </c>
      <c r="H842" s="8" t="s">
        <v>176</v>
      </c>
      <c r="I842" s="9" t="s">
        <v>43</v>
      </c>
      <c r="J842" s="8"/>
      <c r="K842" s="22">
        <v>0</v>
      </c>
      <c r="L842" s="21" t="s">
        <v>743</v>
      </c>
      <c r="M842" s="21" t="s">
        <v>496</v>
      </c>
      <c r="N842" s="15"/>
      <c r="O842" s="15"/>
      <c r="Q842" s="24"/>
    </row>
    <row r="843" spans="1:17" ht="41.25" x14ac:dyDescent="0.25">
      <c r="A843" s="16">
        <v>146</v>
      </c>
      <c r="B843" s="16">
        <v>53</v>
      </c>
      <c r="C843" s="7" t="s">
        <v>177</v>
      </c>
      <c r="D843" s="8" t="s">
        <v>178</v>
      </c>
      <c r="E843" s="8" t="s">
        <v>6</v>
      </c>
      <c r="F843" s="15">
        <v>3001</v>
      </c>
      <c r="G843" s="8" t="s">
        <v>491</v>
      </c>
      <c r="H843" s="8" t="s">
        <v>179</v>
      </c>
      <c r="I843" s="9" t="s">
        <v>122</v>
      </c>
      <c r="J843" s="8"/>
      <c r="K843" s="22">
        <v>0</v>
      </c>
      <c r="L843" s="21" t="s">
        <v>744</v>
      </c>
      <c r="M843" s="21" t="s">
        <v>496</v>
      </c>
      <c r="N843" s="15"/>
      <c r="O843" s="15"/>
      <c r="Q843" s="24"/>
    </row>
    <row r="844" spans="1:17" ht="49.5" x14ac:dyDescent="0.25">
      <c r="A844" s="16">
        <v>147</v>
      </c>
      <c r="B844" s="16">
        <v>60</v>
      </c>
      <c r="C844" s="7" t="s">
        <v>200</v>
      </c>
      <c r="D844" s="8" t="s">
        <v>201</v>
      </c>
      <c r="E844" s="8" t="s">
        <v>6</v>
      </c>
      <c r="F844" s="15">
        <v>3001</v>
      </c>
      <c r="G844" s="8" t="s">
        <v>491</v>
      </c>
      <c r="H844" s="8" t="s">
        <v>199</v>
      </c>
      <c r="I844" s="9" t="s">
        <v>22</v>
      </c>
      <c r="J844" s="8"/>
      <c r="K844" s="22">
        <v>0</v>
      </c>
      <c r="L844" s="21" t="s">
        <v>745</v>
      </c>
      <c r="M844" s="21" t="s">
        <v>499</v>
      </c>
      <c r="N844" s="15"/>
      <c r="O844" s="15" t="s">
        <v>736</v>
      </c>
      <c r="Q844" s="24"/>
    </row>
    <row r="845" spans="1:17" ht="57.75" x14ac:dyDescent="0.25">
      <c r="A845" s="16">
        <v>148</v>
      </c>
      <c r="B845" s="16">
        <v>67</v>
      </c>
      <c r="C845" s="7" t="s">
        <v>218</v>
      </c>
      <c r="D845" s="8" t="s">
        <v>219</v>
      </c>
      <c r="E845" s="8" t="s">
        <v>6</v>
      </c>
      <c r="F845" s="15">
        <v>3001</v>
      </c>
      <c r="G845" s="8" t="s">
        <v>491</v>
      </c>
      <c r="H845" s="8" t="s">
        <v>220</v>
      </c>
      <c r="I845" s="9" t="s">
        <v>9</v>
      </c>
      <c r="J845" s="8"/>
      <c r="K845" s="22">
        <v>95</v>
      </c>
      <c r="L845" s="21" t="s">
        <v>746</v>
      </c>
      <c r="M845" s="21" t="s">
        <v>496</v>
      </c>
      <c r="N845" s="15"/>
      <c r="O845" s="15"/>
      <c r="Q845" s="24"/>
    </row>
    <row r="846" spans="1:17" ht="74.25" x14ac:dyDescent="0.25">
      <c r="A846" s="16">
        <v>149</v>
      </c>
      <c r="B846" s="16">
        <v>74</v>
      </c>
      <c r="C846" s="7" t="s">
        <v>239</v>
      </c>
      <c r="D846" s="8" t="s">
        <v>240</v>
      </c>
      <c r="E846" s="8" t="s">
        <v>6</v>
      </c>
      <c r="F846" s="15">
        <v>3001</v>
      </c>
      <c r="G846" s="8" t="s">
        <v>491</v>
      </c>
      <c r="H846" s="8" t="s">
        <v>241</v>
      </c>
      <c r="I846" s="9" t="s">
        <v>43</v>
      </c>
      <c r="J846" s="8"/>
      <c r="K846" s="22">
        <v>25</v>
      </c>
      <c r="L846" s="21" t="s">
        <v>747</v>
      </c>
      <c r="M846" s="21" t="s">
        <v>496</v>
      </c>
      <c r="N846" s="15"/>
      <c r="O846" s="15"/>
      <c r="Q846" s="24"/>
    </row>
    <row r="847" spans="1:17" ht="33" x14ac:dyDescent="0.25">
      <c r="A847" s="16">
        <v>150</v>
      </c>
      <c r="B847" s="16">
        <v>107</v>
      </c>
      <c r="C847" s="13" t="s">
        <v>328</v>
      </c>
      <c r="D847" s="8" t="s">
        <v>329</v>
      </c>
      <c r="E847" s="8" t="s">
        <v>40</v>
      </c>
      <c r="F847" s="15">
        <v>3001</v>
      </c>
      <c r="G847" s="8" t="s">
        <v>491</v>
      </c>
      <c r="H847" s="8" t="s">
        <v>111</v>
      </c>
      <c r="I847" s="9" t="s">
        <v>9</v>
      </c>
      <c r="J847" s="8"/>
      <c r="K847" s="22">
        <v>0</v>
      </c>
      <c r="L847" s="21" t="s">
        <v>748</v>
      </c>
      <c r="M847" s="21" t="s">
        <v>496</v>
      </c>
      <c r="N847" s="15"/>
      <c r="O847" s="15"/>
      <c r="Q847" s="24"/>
    </row>
    <row r="848" spans="1:17" ht="33" x14ac:dyDescent="0.25">
      <c r="A848" s="16">
        <v>151</v>
      </c>
      <c r="B848" s="16">
        <v>114</v>
      </c>
      <c r="C848" s="13" t="s">
        <v>348</v>
      </c>
      <c r="D848" s="8" t="s">
        <v>349</v>
      </c>
      <c r="E848" s="8" t="s">
        <v>6</v>
      </c>
      <c r="F848" s="15">
        <v>3001</v>
      </c>
      <c r="G848" s="8" t="s">
        <v>491</v>
      </c>
      <c r="H848" s="8" t="s">
        <v>350</v>
      </c>
      <c r="I848" s="9" t="s">
        <v>22</v>
      </c>
      <c r="J848" s="8"/>
      <c r="K848" s="22">
        <v>100</v>
      </c>
      <c r="L848" s="21" t="s">
        <v>749</v>
      </c>
      <c r="M848" s="21" t="s">
        <v>496</v>
      </c>
      <c r="N848" s="15"/>
      <c r="O848" s="15"/>
      <c r="Q848" s="24"/>
    </row>
    <row r="849" spans="1:20" ht="41.25" x14ac:dyDescent="0.25">
      <c r="A849" s="16">
        <v>152</v>
      </c>
      <c r="B849" s="16">
        <v>123</v>
      </c>
      <c r="C849" s="13" t="s">
        <v>372</v>
      </c>
      <c r="D849" s="8" t="s">
        <v>373</v>
      </c>
      <c r="E849" s="8" t="s">
        <v>6</v>
      </c>
      <c r="F849" s="15">
        <v>3001</v>
      </c>
      <c r="G849" s="8" t="s">
        <v>491</v>
      </c>
      <c r="H849" s="8" t="s">
        <v>84</v>
      </c>
      <c r="I849" s="9" t="s">
        <v>9</v>
      </c>
      <c r="J849" s="8"/>
      <c r="K849" s="22">
        <v>80</v>
      </c>
      <c r="L849" s="21" t="s">
        <v>750</v>
      </c>
      <c r="M849" s="21" t="s">
        <v>499</v>
      </c>
      <c r="N849" s="15"/>
      <c r="O849" s="15" t="s">
        <v>736</v>
      </c>
      <c r="Q849" s="24"/>
    </row>
    <row r="850" spans="1:20" ht="41.25" x14ac:dyDescent="0.25">
      <c r="A850" s="16">
        <v>153</v>
      </c>
      <c r="B850" s="16">
        <v>128</v>
      </c>
      <c r="C850" s="13" t="s">
        <v>382</v>
      </c>
      <c r="D850" s="8" t="s">
        <v>383</v>
      </c>
      <c r="E850" s="8" t="s">
        <v>6</v>
      </c>
      <c r="F850" s="15">
        <v>3001</v>
      </c>
      <c r="G850" s="8" t="s">
        <v>491</v>
      </c>
      <c r="H850" s="8" t="s">
        <v>384</v>
      </c>
      <c r="I850" s="9" t="s">
        <v>9</v>
      </c>
      <c r="J850" s="8"/>
      <c r="K850" s="22">
        <v>95</v>
      </c>
      <c r="L850" s="21" t="s">
        <v>751</v>
      </c>
      <c r="M850" s="21" t="s">
        <v>499</v>
      </c>
      <c r="N850" s="15"/>
      <c r="O850" s="15" t="s">
        <v>736</v>
      </c>
      <c r="Q850" s="24"/>
    </row>
    <row r="851" spans="1:20" ht="24.75" x14ac:dyDescent="0.25">
      <c r="A851" s="16">
        <v>154</v>
      </c>
      <c r="B851" s="16">
        <v>95</v>
      </c>
      <c r="C851" s="7" t="s">
        <v>294</v>
      </c>
      <c r="D851" s="8" t="s">
        <v>295</v>
      </c>
      <c r="E851" s="8" t="s">
        <v>19</v>
      </c>
      <c r="F851" s="15">
        <v>3001</v>
      </c>
      <c r="G851" s="8" t="s">
        <v>494</v>
      </c>
      <c r="H851" s="8" t="s">
        <v>20</v>
      </c>
      <c r="I851" s="9" t="s">
        <v>9</v>
      </c>
      <c r="J851" s="8"/>
      <c r="K851" s="22">
        <v>0</v>
      </c>
      <c r="L851" s="21" t="s">
        <v>752</v>
      </c>
      <c r="M851" s="21" t="s">
        <v>496</v>
      </c>
      <c r="N851" s="15"/>
      <c r="O851" s="15"/>
      <c r="Q851" s="24"/>
    </row>
    <row r="852" spans="1:20" ht="41.25" x14ac:dyDescent="0.25">
      <c r="A852" s="16">
        <v>155</v>
      </c>
      <c r="B852" s="16">
        <v>26</v>
      </c>
      <c r="C852" s="7" t="s">
        <v>93</v>
      </c>
      <c r="D852" s="8" t="s">
        <v>94</v>
      </c>
      <c r="E852" s="8" t="s">
        <v>31</v>
      </c>
      <c r="F852" s="15">
        <v>3001</v>
      </c>
      <c r="G852" s="8" t="s">
        <v>356</v>
      </c>
      <c r="H852" s="8" t="s">
        <v>95</v>
      </c>
      <c r="I852" s="9" t="s">
        <v>43</v>
      </c>
      <c r="J852" s="8"/>
      <c r="K852" s="22">
        <v>0</v>
      </c>
      <c r="L852" s="21" t="s">
        <v>753</v>
      </c>
      <c r="M852" s="21" t="s">
        <v>499</v>
      </c>
      <c r="N852" s="15"/>
      <c r="O852" s="15"/>
      <c r="Q852" s="24"/>
    </row>
    <row r="853" spans="1:20" ht="49.5" x14ac:dyDescent="0.25">
      <c r="A853" s="16">
        <v>156</v>
      </c>
      <c r="B853" s="16">
        <v>116</v>
      </c>
      <c r="C853" s="13" t="s">
        <v>354</v>
      </c>
      <c r="D853" s="8" t="s">
        <v>355</v>
      </c>
      <c r="E853" s="8" t="s">
        <v>40</v>
      </c>
      <c r="F853" s="15">
        <v>3001</v>
      </c>
      <c r="G853" s="8" t="s">
        <v>356</v>
      </c>
      <c r="H853" s="8" t="s">
        <v>353</v>
      </c>
      <c r="I853" s="9" t="s">
        <v>22</v>
      </c>
      <c r="J853" s="8"/>
      <c r="K853" s="22">
        <v>10</v>
      </c>
      <c r="L853" s="21" t="s">
        <v>754</v>
      </c>
      <c r="M853" s="21" t="s">
        <v>499</v>
      </c>
      <c r="N853" s="15" t="s">
        <v>966</v>
      </c>
      <c r="O853" s="15" t="s">
        <v>736</v>
      </c>
      <c r="Q853" s="24"/>
    </row>
    <row r="854" spans="1:20" ht="41.25" x14ac:dyDescent="0.25">
      <c r="A854" s="16">
        <v>157</v>
      </c>
      <c r="B854" s="16">
        <v>121</v>
      </c>
      <c r="C854" s="13" t="s">
        <v>367</v>
      </c>
      <c r="D854" s="8" t="s">
        <v>368</v>
      </c>
      <c r="E854" s="8" t="s">
        <v>40</v>
      </c>
      <c r="F854" s="15">
        <v>3001</v>
      </c>
      <c r="G854" s="8" t="s">
        <v>356</v>
      </c>
      <c r="H854" s="8" t="s">
        <v>111</v>
      </c>
      <c r="I854" s="9" t="s">
        <v>43</v>
      </c>
      <c r="J854" s="8"/>
      <c r="K854" s="22">
        <v>0</v>
      </c>
      <c r="L854" s="21" t="s">
        <v>755</v>
      </c>
      <c r="M854" s="21" t="s">
        <v>499</v>
      </c>
      <c r="N854" s="15"/>
      <c r="O854" s="15"/>
      <c r="Q854" s="24"/>
    </row>
    <row r="855" spans="1:20" ht="74.25" x14ac:dyDescent="0.25">
      <c r="A855" s="16">
        <v>158</v>
      </c>
      <c r="B855" s="16">
        <v>125</v>
      </c>
      <c r="C855" s="13" t="s">
        <v>377</v>
      </c>
      <c r="D855" s="8" t="s">
        <v>117</v>
      </c>
      <c r="E855" s="8" t="s">
        <v>58</v>
      </c>
      <c r="F855" s="15">
        <v>3001</v>
      </c>
      <c r="G855" s="8" t="s">
        <v>356</v>
      </c>
      <c r="H855" s="8" t="s">
        <v>119</v>
      </c>
      <c r="I855" s="9" t="s">
        <v>9</v>
      </c>
      <c r="J855" s="8"/>
      <c r="K855" s="22">
        <v>90</v>
      </c>
      <c r="L855" s="21" t="s">
        <v>756</v>
      </c>
      <c r="M855" s="16"/>
      <c r="N855" s="15"/>
      <c r="O855" s="15"/>
      <c r="Q855" s="24"/>
    </row>
    <row r="856" spans="1:20" ht="49.5" x14ac:dyDescent="0.25">
      <c r="A856" s="16">
        <v>159</v>
      </c>
      <c r="B856" s="16">
        <v>146</v>
      </c>
      <c r="C856" s="14" t="s">
        <v>435</v>
      </c>
      <c r="D856" s="8" t="s">
        <v>434</v>
      </c>
      <c r="E856" s="8" t="s">
        <v>58</v>
      </c>
      <c r="F856" s="15">
        <v>3001</v>
      </c>
      <c r="G856" s="8" t="s">
        <v>356</v>
      </c>
      <c r="H856" s="8" t="s">
        <v>188</v>
      </c>
      <c r="I856" s="9" t="s">
        <v>9</v>
      </c>
      <c r="J856" s="8"/>
      <c r="K856" s="22">
        <v>100</v>
      </c>
      <c r="L856" s="21" t="s">
        <v>757</v>
      </c>
      <c r="M856" s="21" t="s">
        <v>496</v>
      </c>
      <c r="N856" s="15"/>
      <c r="O856" s="15"/>
      <c r="Q856" s="24"/>
    </row>
    <row r="857" spans="1:20" ht="49.5" x14ac:dyDescent="0.25">
      <c r="A857" s="16">
        <v>160</v>
      </c>
      <c r="B857" s="16">
        <v>150</v>
      </c>
      <c r="C857" s="14" t="s">
        <v>442</v>
      </c>
      <c r="D857" s="8" t="s">
        <v>443</v>
      </c>
      <c r="E857" s="8" t="s">
        <v>58</v>
      </c>
      <c r="F857" s="15">
        <v>3001</v>
      </c>
      <c r="G857" s="8" t="s">
        <v>356</v>
      </c>
      <c r="H857" s="8" t="s">
        <v>188</v>
      </c>
      <c r="I857" s="9" t="s">
        <v>9</v>
      </c>
      <c r="J857" s="8"/>
      <c r="K857" s="22">
        <v>70</v>
      </c>
      <c r="L857" s="21" t="s">
        <v>758</v>
      </c>
      <c r="M857" s="21" t="s">
        <v>499</v>
      </c>
      <c r="N857" s="15"/>
      <c r="O857" s="15"/>
      <c r="Q857" s="24"/>
    </row>
    <row r="858" spans="1:20" ht="49.5" x14ac:dyDescent="0.25">
      <c r="A858" s="16">
        <v>161</v>
      </c>
      <c r="B858" s="16">
        <v>24</v>
      </c>
      <c r="C858" s="7" t="s">
        <v>87</v>
      </c>
      <c r="D858" s="8" t="s">
        <v>88</v>
      </c>
      <c r="E858" s="8" t="s">
        <v>40</v>
      </c>
      <c r="F858" s="15">
        <v>3001</v>
      </c>
      <c r="G858" s="8" t="s">
        <v>89</v>
      </c>
      <c r="H858" s="8" t="s">
        <v>81</v>
      </c>
      <c r="I858" s="9" t="s">
        <v>22</v>
      </c>
      <c r="J858" s="8"/>
      <c r="K858" s="22">
        <v>70</v>
      </c>
      <c r="L858" s="21" t="s">
        <v>759</v>
      </c>
      <c r="M858" s="21" t="s">
        <v>499</v>
      </c>
      <c r="N858" s="15"/>
      <c r="O858" s="15" t="s">
        <v>736</v>
      </c>
      <c r="Q858" s="24"/>
    </row>
    <row r="859" spans="1:20" ht="41.25" x14ac:dyDescent="0.25">
      <c r="A859" s="16">
        <v>162</v>
      </c>
      <c r="B859" s="16">
        <v>118</v>
      </c>
      <c r="C859" s="13" t="s">
        <v>359</v>
      </c>
      <c r="D859" s="8" t="s">
        <v>360</v>
      </c>
      <c r="E859" s="8" t="s">
        <v>40</v>
      </c>
      <c r="F859" s="15">
        <v>3001</v>
      </c>
      <c r="G859" s="8" t="s">
        <v>89</v>
      </c>
      <c r="H859" s="8" t="s">
        <v>361</v>
      </c>
      <c r="I859" s="9" t="s">
        <v>22</v>
      </c>
      <c r="J859" s="8"/>
      <c r="K859" s="22">
        <v>0</v>
      </c>
      <c r="L859" s="21" t="s">
        <v>760</v>
      </c>
      <c r="M859" s="21" t="s">
        <v>499</v>
      </c>
      <c r="N859" s="15"/>
      <c r="O859" s="15" t="s">
        <v>736</v>
      </c>
      <c r="Q859" s="24"/>
    </row>
    <row r="860" spans="1:20" x14ac:dyDescent="0.25">
      <c r="K860" s="23"/>
      <c r="Q860" s="24"/>
    </row>
    <row r="861" spans="1:20" x14ac:dyDescent="0.25">
      <c r="A861" s="33" t="s">
        <v>616</v>
      </c>
      <c r="B861" s="33"/>
      <c r="C861" s="33"/>
      <c r="D861" s="33"/>
      <c r="E861" s="32"/>
      <c r="F861" s="33"/>
      <c r="G861" s="32"/>
      <c r="H861" s="32"/>
      <c r="I861" s="33"/>
      <c r="J861" s="32"/>
      <c r="K861" s="35"/>
      <c r="L861" s="33"/>
      <c r="M861" s="33"/>
      <c r="N861" s="33"/>
      <c r="O861" s="33"/>
      <c r="P861" s="33"/>
      <c r="Q861" s="36">
        <f>SUM(K863:K892)/8</f>
        <v>112.5</v>
      </c>
      <c r="R861" s="33"/>
      <c r="T861" s="58">
        <v>20250527</v>
      </c>
    </row>
    <row r="862" spans="1:20" x14ac:dyDescent="0.25">
      <c r="K862" s="23"/>
      <c r="Q862" s="24"/>
    </row>
    <row r="863" spans="1:20" ht="24.75" x14ac:dyDescent="0.25">
      <c r="A863" s="16">
        <v>133</v>
      </c>
      <c r="B863" s="16">
        <v>5</v>
      </c>
      <c r="C863" s="7" t="s">
        <v>23</v>
      </c>
      <c r="D863" s="8" t="s">
        <v>24</v>
      </c>
      <c r="E863" s="8" t="s">
        <v>25</v>
      </c>
      <c r="F863" s="15">
        <v>3001</v>
      </c>
      <c r="G863" s="8" t="s">
        <v>491</v>
      </c>
      <c r="H863" s="8" t="s">
        <v>27</v>
      </c>
      <c r="I863" s="9" t="s">
        <v>28</v>
      </c>
      <c r="J863" s="8"/>
      <c r="K863" s="22"/>
      <c r="L863" s="21"/>
      <c r="M863" s="21"/>
      <c r="N863" s="21"/>
      <c r="O863" s="21"/>
      <c r="Q863" s="24"/>
    </row>
    <row r="864" spans="1:20" ht="49.5" x14ac:dyDescent="0.25">
      <c r="A864" s="16">
        <v>134</v>
      </c>
      <c r="B864" s="16">
        <v>8</v>
      </c>
      <c r="C864" s="7" t="s">
        <v>35</v>
      </c>
      <c r="D864" s="8" t="s">
        <v>36</v>
      </c>
      <c r="E864" s="8" t="s">
        <v>6</v>
      </c>
      <c r="F864" s="15">
        <v>3001</v>
      </c>
      <c r="G864" s="8" t="s">
        <v>491</v>
      </c>
      <c r="H864" s="8" t="s">
        <v>37</v>
      </c>
      <c r="I864" s="9" t="s">
        <v>9</v>
      </c>
      <c r="J864" s="8"/>
      <c r="K864" s="22"/>
      <c r="L864" s="21"/>
      <c r="M864" s="21"/>
      <c r="N864" s="21"/>
      <c r="O864" s="21"/>
      <c r="Q864" s="24"/>
    </row>
    <row r="865" spans="1:17" ht="24.75" x14ac:dyDescent="0.25">
      <c r="A865" s="16">
        <v>135</v>
      </c>
      <c r="B865" s="16">
        <v>16</v>
      </c>
      <c r="C865" s="7" t="s">
        <v>64</v>
      </c>
      <c r="D865" s="8" t="s">
        <v>65</v>
      </c>
      <c r="E865" s="8" t="s">
        <v>31</v>
      </c>
      <c r="F865" s="15">
        <v>3001</v>
      </c>
      <c r="G865" s="8" t="s">
        <v>491</v>
      </c>
      <c r="H865" s="8" t="s">
        <v>66</v>
      </c>
      <c r="I865" s="9" t="s">
        <v>9</v>
      </c>
      <c r="J865" s="8"/>
      <c r="K865" s="22"/>
      <c r="L865" s="21"/>
      <c r="M865" s="21"/>
      <c r="N865" s="21"/>
      <c r="O865" s="21"/>
      <c r="Q865" s="24"/>
    </row>
    <row r="866" spans="1:17" ht="24.75" x14ac:dyDescent="0.25">
      <c r="A866" s="16">
        <v>136</v>
      </c>
      <c r="B866" s="16">
        <v>17</v>
      </c>
      <c r="C866" s="7" t="s">
        <v>67</v>
      </c>
      <c r="D866" s="8" t="s">
        <v>68</v>
      </c>
      <c r="E866" s="8" t="s">
        <v>31</v>
      </c>
      <c r="F866" s="15">
        <v>3001</v>
      </c>
      <c r="G866" s="8" t="s">
        <v>491</v>
      </c>
      <c r="H866" s="8" t="s">
        <v>69</v>
      </c>
      <c r="I866" s="9" t="s">
        <v>9</v>
      </c>
      <c r="J866" s="8"/>
      <c r="K866" s="22">
        <v>100</v>
      </c>
      <c r="L866" s="21" t="s">
        <v>1022</v>
      </c>
      <c r="M866" s="21" t="s">
        <v>496</v>
      </c>
      <c r="N866" s="21"/>
      <c r="O866" s="21"/>
      <c r="Q866" s="24"/>
    </row>
    <row r="867" spans="1:17" ht="49.5" x14ac:dyDescent="0.25">
      <c r="A867" s="16">
        <v>137</v>
      </c>
      <c r="B867" s="16">
        <v>19</v>
      </c>
      <c r="C867" s="7" t="s">
        <v>73</v>
      </c>
      <c r="D867" s="8" t="s">
        <v>74</v>
      </c>
      <c r="E867" s="8" t="s">
        <v>6</v>
      </c>
      <c r="F867" s="15">
        <v>3001</v>
      </c>
      <c r="G867" s="8" t="s">
        <v>491</v>
      </c>
      <c r="H867" s="8" t="s">
        <v>75</v>
      </c>
      <c r="I867" s="9" t="s">
        <v>22</v>
      </c>
      <c r="J867" s="8"/>
      <c r="K867" s="22"/>
      <c r="L867" s="21"/>
      <c r="M867" s="21"/>
      <c r="N867" s="21"/>
      <c r="O867" s="21"/>
      <c r="Q867" s="24"/>
    </row>
    <row r="868" spans="1:17" ht="24.75" x14ac:dyDescent="0.25">
      <c r="A868" s="16">
        <v>138</v>
      </c>
      <c r="B868" s="16">
        <v>21</v>
      </c>
      <c r="C868" s="7" t="s">
        <v>79</v>
      </c>
      <c r="D868" s="8" t="s">
        <v>80</v>
      </c>
      <c r="E868" s="8" t="s">
        <v>6</v>
      </c>
      <c r="F868" s="15">
        <v>3001</v>
      </c>
      <c r="G868" s="8" t="s">
        <v>491</v>
      </c>
      <c r="H868" s="8" t="s">
        <v>81</v>
      </c>
      <c r="I868" s="9" t="s">
        <v>22</v>
      </c>
      <c r="J868" s="8"/>
      <c r="K868" s="22"/>
      <c r="L868" s="21"/>
      <c r="M868" s="21"/>
      <c r="N868" s="21"/>
      <c r="O868" s="21"/>
      <c r="Q868" s="24"/>
    </row>
    <row r="869" spans="1:17" ht="57.75" x14ac:dyDescent="0.25">
      <c r="A869" s="16">
        <v>139</v>
      </c>
      <c r="B869" s="16">
        <v>22</v>
      </c>
      <c r="C869" s="7" t="s">
        <v>82</v>
      </c>
      <c r="D869" s="8" t="s">
        <v>83</v>
      </c>
      <c r="E869" s="8" t="s">
        <v>6</v>
      </c>
      <c r="F869" s="15">
        <v>3001</v>
      </c>
      <c r="G869" s="8" t="s">
        <v>491</v>
      </c>
      <c r="H869" s="8" t="s">
        <v>84</v>
      </c>
      <c r="I869" s="9" t="s">
        <v>22</v>
      </c>
      <c r="J869" s="8" t="s">
        <v>504</v>
      </c>
      <c r="K869" s="22">
        <v>100</v>
      </c>
      <c r="L869" s="21" t="s">
        <v>1023</v>
      </c>
      <c r="M869" s="21" t="s">
        <v>511</v>
      </c>
      <c r="N869" s="21"/>
      <c r="O869" s="21"/>
      <c r="Q869" s="24"/>
    </row>
    <row r="870" spans="1:17" ht="33" x14ac:dyDescent="0.25">
      <c r="A870" s="16">
        <v>140</v>
      </c>
      <c r="B870" s="16">
        <v>23</v>
      </c>
      <c r="C870" s="7" t="s">
        <v>85</v>
      </c>
      <c r="D870" s="8" t="s">
        <v>86</v>
      </c>
      <c r="E870" s="8" t="s">
        <v>6</v>
      </c>
      <c r="F870" s="15">
        <v>3001</v>
      </c>
      <c r="G870" s="8" t="s">
        <v>491</v>
      </c>
      <c r="H870" s="8" t="s">
        <v>84</v>
      </c>
      <c r="I870" s="9" t="s">
        <v>9</v>
      </c>
      <c r="J870" s="8"/>
      <c r="K870" s="22">
        <v>100</v>
      </c>
      <c r="L870" s="21" t="s">
        <v>1024</v>
      </c>
      <c r="M870" s="21" t="s">
        <v>496</v>
      </c>
      <c r="N870" s="21"/>
      <c r="O870" s="21"/>
      <c r="Q870" s="24"/>
    </row>
    <row r="871" spans="1:17" ht="66" x14ac:dyDescent="0.25">
      <c r="A871" s="16">
        <v>141</v>
      </c>
      <c r="B871" s="16">
        <v>32</v>
      </c>
      <c r="C871" s="7" t="s">
        <v>113</v>
      </c>
      <c r="D871" s="8" t="s">
        <v>114</v>
      </c>
      <c r="E871" s="8" t="s">
        <v>31</v>
      </c>
      <c r="F871" s="15">
        <v>3001</v>
      </c>
      <c r="G871" s="8" t="s">
        <v>491</v>
      </c>
      <c r="H871" s="8" t="s">
        <v>115</v>
      </c>
      <c r="I871" s="9" t="s">
        <v>9</v>
      </c>
      <c r="J871" s="8"/>
      <c r="K871" s="22">
        <v>100</v>
      </c>
      <c r="L871" s="21"/>
      <c r="M871" s="21" t="s">
        <v>496</v>
      </c>
      <c r="N871" s="21"/>
      <c r="O871" s="21"/>
      <c r="Q871" s="24"/>
    </row>
    <row r="872" spans="1:17" ht="24.75" x14ac:dyDescent="0.25">
      <c r="A872" s="16">
        <v>142</v>
      </c>
      <c r="B872" s="16">
        <v>35</v>
      </c>
      <c r="C872" s="7" t="s">
        <v>123</v>
      </c>
      <c r="D872" s="8" t="s">
        <v>124</v>
      </c>
      <c r="E872" s="8" t="s">
        <v>31</v>
      </c>
      <c r="F872" s="15">
        <v>3001</v>
      </c>
      <c r="G872" s="8" t="s">
        <v>491</v>
      </c>
      <c r="H872" s="8" t="s">
        <v>13</v>
      </c>
      <c r="I872" s="9" t="s">
        <v>28</v>
      </c>
      <c r="J872" s="8"/>
      <c r="K872" s="22">
        <v>0</v>
      </c>
      <c r="L872" s="21" t="s">
        <v>1025</v>
      </c>
      <c r="M872" s="21" t="s">
        <v>496</v>
      </c>
      <c r="N872" s="21"/>
      <c r="O872" s="21"/>
      <c r="Q872" s="24"/>
    </row>
    <row r="873" spans="1:17" ht="16.5" x14ac:dyDescent="0.25">
      <c r="A873" s="16">
        <v>143</v>
      </c>
      <c r="B873" s="16">
        <v>44</v>
      </c>
      <c r="C873" s="7" t="s">
        <v>148</v>
      </c>
      <c r="D873" s="8" t="s">
        <v>149</v>
      </c>
      <c r="E873" s="8" t="s">
        <v>31</v>
      </c>
      <c r="F873" s="15">
        <v>3001</v>
      </c>
      <c r="G873" s="8" t="s">
        <v>491</v>
      </c>
      <c r="H873" s="8" t="s">
        <v>150</v>
      </c>
      <c r="I873" s="9" t="s">
        <v>43</v>
      </c>
      <c r="J873" s="8"/>
      <c r="K873" s="22"/>
      <c r="L873" s="21"/>
      <c r="M873" s="21"/>
      <c r="N873" s="21"/>
      <c r="O873" s="21"/>
      <c r="Q873" s="24"/>
    </row>
    <row r="874" spans="1:17" ht="33" x14ac:dyDescent="0.25">
      <c r="A874" s="16">
        <v>144</v>
      </c>
      <c r="B874" s="16">
        <v>49</v>
      </c>
      <c r="C874" s="7" t="s">
        <v>165</v>
      </c>
      <c r="D874" s="8" t="s">
        <v>166</v>
      </c>
      <c r="E874" s="8" t="s">
        <v>6</v>
      </c>
      <c r="F874" s="15">
        <v>3001</v>
      </c>
      <c r="G874" s="8" t="s">
        <v>491</v>
      </c>
      <c r="H874" s="8" t="s">
        <v>167</v>
      </c>
      <c r="I874" s="9" t="s">
        <v>103</v>
      </c>
      <c r="J874" s="8"/>
      <c r="K874" s="22"/>
      <c r="L874" s="21"/>
      <c r="M874" s="21"/>
      <c r="N874" s="21"/>
      <c r="O874" s="21"/>
      <c r="Q874" s="24"/>
    </row>
    <row r="875" spans="1:17" ht="16.5" x14ac:dyDescent="0.25">
      <c r="A875" s="16">
        <v>145</v>
      </c>
      <c r="B875" s="16">
        <v>52</v>
      </c>
      <c r="C875" s="7" t="s">
        <v>174</v>
      </c>
      <c r="D875" s="8" t="s">
        <v>175</v>
      </c>
      <c r="E875" s="8" t="s">
        <v>6</v>
      </c>
      <c r="F875" s="15">
        <v>3001</v>
      </c>
      <c r="G875" s="8" t="s">
        <v>491</v>
      </c>
      <c r="H875" s="8" t="s">
        <v>176</v>
      </c>
      <c r="I875" s="9" t="s">
        <v>43</v>
      </c>
      <c r="J875" s="8"/>
      <c r="K875" s="22"/>
      <c r="L875" s="21"/>
      <c r="M875" s="21"/>
      <c r="N875" s="21"/>
      <c r="O875" s="21"/>
      <c r="Q875" s="24"/>
    </row>
    <row r="876" spans="1:17" ht="41.25" x14ac:dyDescent="0.25">
      <c r="A876" s="16">
        <v>146</v>
      </c>
      <c r="B876" s="16">
        <v>53</v>
      </c>
      <c r="C876" s="7" t="s">
        <v>177</v>
      </c>
      <c r="D876" s="8" t="s">
        <v>178</v>
      </c>
      <c r="E876" s="8" t="s">
        <v>6</v>
      </c>
      <c r="F876" s="15">
        <v>3001</v>
      </c>
      <c r="G876" s="8" t="s">
        <v>491</v>
      </c>
      <c r="H876" s="8" t="s">
        <v>179</v>
      </c>
      <c r="I876" s="9" t="s">
        <v>122</v>
      </c>
      <c r="J876" s="8"/>
      <c r="K876" s="22"/>
      <c r="L876" s="21"/>
      <c r="M876" s="21"/>
      <c r="N876" s="21"/>
      <c r="O876" s="21"/>
      <c r="Q876" s="24"/>
    </row>
    <row r="877" spans="1:17" ht="41.25" x14ac:dyDescent="0.25">
      <c r="A877" s="16">
        <v>147</v>
      </c>
      <c r="B877" s="16">
        <v>60</v>
      </c>
      <c r="C877" s="7" t="s">
        <v>200</v>
      </c>
      <c r="D877" s="8" t="s">
        <v>201</v>
      </c>
      <c r="E877" s="8" t="s">
        <v>6</v>
      </c>
      <c r="F877" s="15">
        <v>3001</v>
      </c>
      <c r="G877" s="8" t="s">
        <v>491</v>
      </c>
      <c r="H877" s="8" t="s">
        <v>199</v>
      </c>
      <c r="I877" s="9" t="s">
        <v>22</v>
      </c>
      <c r="J877" s="8"/>
      <c r="K877" s="22"/>
      <c r="L877" s="21"/>
      <c r="M877" s="21"/>
      <c r="N877" s="21"/>
      <c r="O877" s="21"/>
      <c r="Q877" s="24"/>
    </row>
    <row r="878" spans="1:17" ht="49.5" x14ac:dyDescent="0.25">
      <c r="A878" s="16">
        <v>148</v>
      </c>
      <c r="B878" s="16">
        <v>67</v>
      </c>
      <c r="C878" s="7" t="s">
        <v>218</v>
      </c>
      <c r="D878" s="8" t="s">
        <v>219</v>
      </c>
      <c r="E878" s="8" t="s">
        <v>6</v>
      </c>
      <c r="F878" s="15">
        <v>3001</v>
      </c>
      <c r="G878" s="8" t="s">
        <v>491</v>
      </c>
      <c r="H878" s="8" t="s">
        <v>220</v>
      </c>
      <c r="I878" s="9" t="s">
        <v>9</v>
      </c>
      <c r="J878" s="8"/>
      <c r="K878" s="22"/>
      <c r="L878" s="21"/>
      <c r="M878" s="21"/>
      <c r="N878" s="21"/>
      <c r="O878" s="21"/>
      <c r="Q878" s="24"/>
    </row>
    <row r="879" spans="1:17" ht="57.75" x14ac:dyDescent="0.25">
      <c r="A879" s="16">
        <v>149</v>
      </c>
      <c r="B879" s="16">
        <v>74</v>
      </c>
      <c r="C879" s="7" t="s">
        <v>239</v>
      </c>
      <c r="D879" s="8" t="s">
        <v>240</v>
      </c>
      <c r="E879" s="8" t="s">
        <v>6</v>
      </c>
      <c r="F879" s="15">
        <v>3001</v>
      </c>
      <c r="G879" s="8" t="s">
        <v>491</v>
      </c>
      <c r="H879" s="8" t="s">
        <v>241</v>
      </c>
      <c r="I879" s="9" t="s">
        <v>43</v>
      </c>
      <c r="J879" s="8"/>
      <c r="K879" s="22"/>
      <c r="L879" s="21"/>
      <c r="M879" s="21"/>
      <c r="N879" s="21"/>
      <c r="O879" s="21"/>
      <c r="Q879" s="24"/>
    </row>
    <row r="880" spans="1:17" ht="33" x14ac:dyDescent="0.25">
      <c r="A880" s="16">
        <v>150</v>
      </c>
      <c r="B880" s="16">
        <v>107</v>
      </c>
      <c r="C880" s="13" t="s">
        <v>328</v>
      </c>
      <c r="D880" s="8" t="s">
        <v>329</v>
      </c>
      <c r="E880" s="8" t="s">
        <v>40</v>
      </c>
      <c r="F880" s="15">
        <v>3001</v>
      </c>
      <c r="G880" s="8" t="s">
        <v>491</v>
      </c>
      <c r="H880" s="8" t="s">
        <v>111</v>
      </c>
      <c r="I880" s="9" t="s">
        <v>9</v>
      </c>
      <c r="J880" s="8"/>
      <c r="K880" s="22"/>
      <c r="L880" s="21"/>
      <c r="M880" s="21"/>
      <c r="N880" s="21"/>
      <c r="O880" s="21"/>
      <c r="Q880" s="24"/>
    </row>
    <row r="881" spans="1:20" ht="33" x14ac:dyDescent="0.25">
      <c r="A881" s="16">
        <v>151</v>
      </c>
      <c r="B881" s="16">
        <v>114</v>
      </c>
      <c r="C881" s="13" t="s">
        <v>348</v>
      </c>
      <c r="D881" s="8" t="s">
        <v>349</v>
      </c>
      <c r="E881" s="8" t="s">
        <v>6</v>
      </c>
      <c r="F881" s="15">
        <v>3001</v>
      </c>
      <c r="G881" s="8" t="s">
        <v>491</v>
      </c>
      <c r="H881" s="8" t="s">
        <v>350</v>
      </c>
      <c r="I881" s="9" t="s">
        <v>22</v>
      </c>
      <c r="J881" s="8"/>
      <c r="K881" s="22"/>
      <c r="L881" s="21"/>
      <c r="M881" s="21"/>
      <c r="N881" s="21"/>
      <c r="O881" s="21"/>
      <c r="Q881" s="24"/>
    </row>
    <row r="882" spans="1:20" ht="16.5" x14ac:dyDescent="0.25">
      <c r="A882" s="16">
        <v>152</v>
      </c>
      <c r="B882" s="16">
        <v>123</v>
      </c>
      <c r="C882" s="13" t="s">
        <v>372</v>
      </c>
      <c r="D882" s="8" t="s">
        <v>373</v>
      </c>
      <c r="E882" s="8" t="s">
        <v>6</v>
      </c>
      <c r="F882" s="15">
        <v>3001</v>
      </c>
      <c r="G882" s="8" t="s">
        <v>491</v>
      </c>
      <c r="H882" s="8" t="s">
        <v>84</v>
      </c>
      <c r="I882" s="9" t="s">
        <v>9</v>
      </c>
      <c r="J882" s="8"/>
      <c r="K882" s="22"/>
      <c r="L882" s="21"/>
      <c r="M882" s="21"/>
      <c r="N882" s="21"/>
      <c r="O882" s="21"/>
      <c r="Q882" s="24"/>
    </row>
    <row r="883" spans="1:20" ht="41.25" x14ac:dyDescent="0.25">
      <c r="A883" s="16">
        <v>153</v>
      </c>
      <c r="B883" s="16">
        <v>128</v>
      </c>
      <c r="C883" s="13" t="s">
        <v>382</v>
      </c>
      <c r="D883" s="8" t="s">
        <v>383</v>
      </c>
      <c r="E883" s="8" t="s">
        <v>6</v>
      </c>
      <c r="F883" s="15">
        <v>3001</v>
      </c>
      <c r="G883" s="8" t="s">
        <v>491</v>
      </c>
      <c r="H883" s="8" t="s">
        <v>384</v>
      </c>
      <c r="I883" s="9" t="s">
        <v>9</v>
      </c>
      <c r="J883" s="8"/>
      <c r="K883" s="22">
        <v>80</v>
      </c>
      <c r="L883" s="21" t="s">
        <v>751</v>
      </c>
      <c r="M883" s="21"/>
      <c r="N883" s="21"/>
      <c r="O883" s="21"/>
      <c r="Q883" s="24"/>
    </row>
    <row r="884" spans="1:20" ht="24.75" x14ac:dyDescent="0.25">
      <c r="A884" s="16">
        <v>154</v>
      </c>
      <c r="B884" s="16">
        <v>95</v>
      </c>
      <c r="C884" s="7" t="s">
        <v>294</v>
      </c>
      <c r="D884" s="8" t="s">
        <v>295</v>
      </c>
      <c r="E884" s="8" t="s">
        <v>19</v>
      </c>
      <c r="F884" s="15">
        <v>3001</v>
      </c>
      <c r="G884" s="8" t="s">
        <v>494</v>
      </c>
      <c r="H884" s="8" t="s">
        <v>20</v>
      </c>
      <c r="I884" s="9" t="s">
        <v>9</v>
      </c>
      <c r="J884" s="8"/>
      <c r="K884" s="22"/>
      <c r="L884" s="21"/>
      <c r="M884" s="21"/>
      <c r="N884" s="21"/>
      <c r="O884" s="21"/>
      <c r="Q884" s="24"/>
    </row>
    <row r="885" spans="1:20" ht="41.25" x14ac:dyDescent="0.25">
      <c r="A885" s="16">
        <v>155</v>
      </c>
      <c r="B885" s="16">
        <v>26</v>
      </c>
      <c r="C885" s="7" t="s">
        <v>93</v>
      </c>
      <c r="D885" s="8" t="s">
        <v>94</v>
      </c>
      <c r="E885" s="8" t="s">
        <v>31</v>
      </c>
      <c r="F885" s="15">
        <v>3001</v>
      </c>
      <c r="G885" s="8" t="s">
        <v>356</v>
      </c>
      <c r="H885" s="8" t="s">
        <v>95</v>
      </c>
      <c r="I885" s="9" t="s">
        <v>43</v>
      </c>
      <c r="J885" s="8" t="s">
        <v>502</v>
      </c>
      <c r="K885" s="22">
        <v>0</v>
      </c>
      <c r="L885" s="21" t="s">
        <v>710</v>
      </c>
      <c r="M885" s="12" t="s">
        <v>499</v>
      </c>
      <c r="N885" s="21"/>
      <c r="O885" s="21" t="s">
        <v>827</v>
      </c>
      <c r="Q885" s="24"/>
    </row>
    <row r="886" spans="1:20" ht="24.75" x14ac:dyDescent="0.25">
      <c r="A886" s="16">
        <v>156</v>
      </c>
      <c r="B886" s="16">
        <v>116</v>
      </c>
      <c r="C886" s="13" t="s">
        <v>354</v>
      </c>
      <c r="D886" s="8" t="s">
        <v>355</v>
      </c>
      <c r="E886" s="8" t="s">
        <v>40</v>
      </c>
      <c r="F886" s="15">
        <v>3001</v>
      </c>
      <c r="G886" s="8" t="s">
        <v>356</v>
      </c>
      <c r="H886" s="8" t="s">
        <v>353</v>
      </c>
      <c r="I886" s="9" t="s">
        <v>22</v>
      </c>
      <c r="J886" s="8" t="s">
        <v>502</v>
      </c>
      <c r="K886" s="22">
        <v>100</v>
      </c>
      <c r="L886" s="21" t="s">
        <v>1026</v>
      </c>
      <c r="M886" s="12" t="s">
        <v>496</v>
      </c>
      <c r="N886" s="21"/>
      <c r="O886" s="21"/>
      <c r="Q886" s="24"/>
    </row>
    <row r="887" spans="1:20" ht="33" x14ac:dyDescent="0.25">
      <c r="A887" s="16">
        <v>157</v>
      </c>
      <c r="B887" s="16">
        <v>121</v>
      </c>
      <c r="C887" s="13" t="s">
        <v>367</v>
      </c>
      <c r="D887" s="8" t="s">
        <v>368</v>
      </c>
      <c r="E887" s="8" t="s">
        <v>40</v>
      </c>
      <c r="F887" s="15">
        <v>3001</v>
      </c>
      <c r="G887" s="8" t="s">
        <v>356</v>
      </c>
      <c r="H887" s="8" t="s">
        <v>111</v>
      </c>
      <c r="I887" s="9" t="s">
        <v>43</v>
      </c>
      <c r="J887" s="8" t="s">
        <v>502</v>
      </c>
      <c r="K887" s="22">
        <v>20</v>
      </c>
      <c r="L887" s="21" t="s">
        <v>1027</v>
      </c>
      <c r="M887" s="12" t="s">
        <v>499</v>
      </c>
      <c r="N887" s="21"/>
      <c r="O887" s="21"/>
      <c r="Q887" s="24"/>
    </row>
    <row r="888" spans="1:20" ht="74.25" x14ac:dyDescent="0.25">
      <c r="A888" s="16">
        <v>158</v>
      </c>
      <c r="B888" s="16">
        <v>125</v>
      </c>
      <c r="C888" s="13" t="s">
        <v>377</v>
      </c>
      <c r="D888" s="8" t="s">
        <v>117</v>
      </c>
      <c r="E888" s="8" t="s">
        <v>58</v>
      </c>
      <c r="F888" s="15">
        <v>3001</v>
      </c>
      <c r="G888" s="8" t="s">
        <v>356</v>
      </c>
      <c r="H888" s="8" t="s">
        <v>119</v>
      </c>
      <c r="I888" s="9" t="s">
        <v>9</v>
      </c>
      <c r="J888" s="8" t="s">
        <v>502</v>
      </c>
      <c r="K888" s="22">
        <v>100</v>
      </c>
      <c r="L888" s="21" t="s">
        <v>1028</v>
      </c>
      <c r="M888" s="12" t="s">
        <v>499</v>
      </c>
      <c r="N888" s="21"/>
      <c r="O888" s="21"/>
      <c r="Q888" s="24"/>
    </row>
    <row r="889" spans="1:20" ht="57.75" x14ac:dyDescent="0.25">
      <c r="A889" s="16">
        <v>159</v>
      </c>
      <c r="B889" s="16">
        <v>146</v>
      </c>
      <c r="C889" s="14" t="s">
        <v>435</v>
      </c>
      <c r="D889" s="8" t="s">
        <v>434</v>
      </c>
      <c r="E889" s="8" t="s">
        <v>58</v>
      </c>
      <c r="F889" s="15">
        <v>3001</v>
      </c>
      <c r="G889" s="8" t="s">
        <v>356</v>
      </c>
      <c r="H889" s="8" t="s">
        <v>188</v>
      </c>
      <c r="I889" s="9" t="s">
        <v>9</v>
      </c>
      <c r="J889" s="8" t="s">
        <v>502</v>
      </c>
      <c r="K889" s="22">
        <v>100</v>
      </c>
      <c r="L889" s="21" t="s">
        <v>811</v>
      </c>
      <c r="M889" s="12" t="s">
        <v>496</v>
      </c>
      <c r="N889" s="21"/>
      <c r="O889" s="21"/>
      <c r="Q889" s="24"/>
    </row>
    <row r="890" spans="1:20" ht="24.75" x14ac:dyDescent="0.25">
      <c r="A890" s="16">
        <v>160</v>
      </c>
      <c r="B890" s="16">
        <v>150</v>
      </c>
      <c r="C890" s="14" t="s">
        <v>442</v>
      </c>
      <c r="D890" s="8" t="s">
        <v>443</v>
      </c>
      <c r="E890" s="8" t="s">
        <v>58</v>
      </c>
      <c r="F890" s="15">
        <v>3001</v>
      </c>
      <c r="G890" s="8" t="s">
        <v>356</v>
      </c>
      <c r="H890" s="8" t="s">
        <v>188</v>
      </c>
      <c r="I890" s="9" t="s">
        <v>9</v>
      </c>
      <c r="J890" s="8" t="s">
        <v>502</v>
      </c>
      <c r="K890" s="22">
        <v>0</v>
      </c>
      <c r="L890" s="21" t="s">
        <v>711</v>
      </c>
      <c r="M890" s="12" t="s">
        <v>496</v>
      </c>
      <c r="N890" s="21"/>
      <c r="O890" s="21"/>
      <c r="Q890" s="24"/>
    </row>
    <row r="891" spans="1:20" ht="24.75" x14ac:dyDescent="0.25">
      <c r="A891" s="16">
        <v>161</v>
      </c>
      <c r="B891" s="16">
        <v>24</v>
      </c>
      <c r="C891" s="7" t="s">
        <v>87</v>
      </c>
      <c r="D891" s="8" t="s">
        <v>88</v>
      </c>
      <c r="E891" s="8" t="s">
        <v>40</v>
      </c>
      <c r="F891" s="15">
        <v>3001</v>
      </c>
      <c r="G891" s="8" t="s">
        <v>89</v>
      </c>
      <c r="H891" s="8" t="s">
        <v>81</v>
      </c>
      <c r="I891" s="9" t="s">
        <v>22</v>
      </c>
      <c r="J891" s="8" t="s">
        <v>502</v>
      </c>
      <c r="K891" s="22">
        <v>0</v>
      </c>
      <c r="L891" s="21" t="s">
        <v>710</v>
      </c>
      <c r="M891" s="12" t="s">
        <v>499</v>
      </c>
      <c r="N891" s="21"/>
      <c r="O891" s="21" t="s">
        <v>736</v>
      </c>
      <c r="Q891" s="24"/>
    </row>
    <row r="892" spans="1:20" ht="24.75" x14ac:dyDescent="0.25">
      <c r="A892" s="16">
        <v>162</v>
      </c>
      <c r="B892" s="16">
        <v>118</v>
      </c>
      <c r="C892" s="13" t="s">
        <v>359</v>
      </c>
      <c r="D892" s="8" t="s">
        <v>360</v>
      </c>
      <c r="E892" s="8" t="s">
        <v>40</v>
      </c>
      <c r="F892" s="15">
        <v>3001</v>
      </c>
      <c r="G892" s="8" t="s">
        <v>89</v>
      </c>
      <c r="H892" s="8" t="s">
        <v>361</v>
      </c>
      <c r="I892" s="9" t="s">
        <v>22</v>
      </c>
      <c r="J892" s="8" t="s">
        <v>502</v>
      </c>
      <c r="K892" s="22">
        <v>100</v>
      </c>
      <c r="L892" s="21" t="s">
        <v>967</v>
      </c>
      <c r="M892" s="12" t="s">
        <v>496</v>
      </c>
      <c r="N892" s="21"/>
      <c r="O892" s="21"/>
      <c r="Q892" s="24"/>
    </row>
    <row r="893" spans="1:20" x14ac:dyDescent="0.25">
      <c r="K893" s="23"/>
      <c r="Q893" s="24"/>
    </row>
    <row r="894" spans="1:20" x14ac:dyDescent="0.25">
      <c r="A894" s="33" t="s">
        <v>617</v>
      </c>
      <c r="B894" s="33"/>
      <c r="C894" s="33"/>
      <c r="D894" s="32"/>
      <c r="E894" s="32"/>
      <c r="F894" s="33"/>
      <c r="G894" s="32"/>
      <c r="H894" s="32"/>
      <c r="I894" s="33"/>
      <c r="J894" s="32"/>
      <c r="K894" s="35"/>
      <c r="L894" s="33"/>
      <c r="M894" s="33"/>
      <c r="N894" s="33"/>
      <c r="O894" s="33"/>
      <c r="P894" s="33"/>
      <c r="Q894" s="36">
        <f>SUM(K896:K925)/8</f>
        <v>31.25</v>
      </c>
      <c r="R894" s="33"/>
      <c r="T894" s="1">
        <v>20221221</v>
      </c>
    </row>
    <row r="895" spans="1:20" x14ac:dyDescent="0.25">
      <c r="D895" s="3"/>
      <c r="K895" s="23"/>
    </row>
    <row r="896" spans="1:20" ht="24.75" x14ac:dyDescent="0.25">
      <c r="A896" s="16">
        <v>133</v>
      </c>
      <c r="B896" s="16">
        <v>5</v>
      </c>
      <c r="C896" s="7" t="s">
        <v>23</v>
      </c>
      <c r="D896" s="8" t="s">
        <v>24</v>
      </c>
      <c r="E896" s="8" t="s">
        <v>25</v>
      </c>
      <c r="F896" s="15">
        <v>3001</v>
      </c>
      <c r="G896" s="8" t="s">
        <v>491</v>
      </c>
      <c r="H896" s="8" t="s">
        <v>27</v>
      </c>
      <c r="I896" s="9" t="s">
        <v>28</v>
      </c>
      <c r="J896" s="8"/>
      <c r="K896" s="22"/>
      <c r="L896" s="21"/>
      <c r="M896" s="21"/>
      <c r="N896" s="21"/>
      <c r="O896" s="21"/>
    </row>
    <row r="897" spans="1:17" ht="49.5" x14ac:dyDescent="0.25">
      <c r="A897" s="16">
        <v>134</v>
      </c>
      <c r="B897" s="16">
        <v>8</v>
      </c>
      <c r="C897" s="7" t="s">
        <v>35</v>
      </c>
      <c r="D897" s="8" t="s">
        <v>36</v>
      </c>
      <c r="E897" s="8" t="s">
        <v>6</v>
      </c>
      <c r="F897" s="15">
        <v>3001</v>
      </c>
      <c r="G897" s="8" t="s">
        <v>491</v>
      </c>
      <c r="H897" s="8" t="s">
        <v>37</v>
      </c>
      <c r="I897" s="9" t="s">
        <v>9</v>
      </c>
      <c r="J897" s="8"/>
      <c r="K897" s="22"/>
      <c r="L897" s="21"/>
      <c r="M897" s="21"/>
      <c r="N897" s="21"/>
      <c r="O897" s="21"/>
      <c r="Q897" s="24"/>
    </row>
    <row r="898" spans="1:17" ht="24.75" x14ac:dyDescent="0.25">
      <c r="A898" s="16">
        <v>135</v>
      </c>
      <c r="B898" s="16">
        <v>16</v>
      </c>
      <c r="C898" s="7" t="s">
        <v>64</v>
      </c>
      <c r="D898" s="8" t="s">
        <v>65</v>
      </c>
      <c r="E898" s="8" t="s">
        <v>31</v>
      </c>
      <c r="F898" s="15">
        <v>3001</v>
      </c>
      <c r="G898" s="8" t="s">
        <v>491</v>
      </c>
      <c r="H898" s="8" t="s">
        <v>66</v>
      </c>
      <c r="I898" s="9" t="s">
        <v>9</v>
      </c>
      <c r="J898" s="8"/>
      <c r="K898" s="22"/>
      <c r="L898" s="21"/>
      <c r="M898" s="21"/>
      <c r="N898" s="21"/>
      <c r="O898" s="21"/>
      <c r="Q898" s="24"/>
    </row>
    <row r="899" spans="1:17" ht="24.75" x14ac:dyDescent="0.25">
      <c r="A899" s="16">
        <v>136</v>
      </c>
      <c r="B899" s="16">
        <v>17</v>
      </c>
      <c r="C899" s="7" t="s">
        <v>67</v>
      </c>
      <c r="D899" s="8" t="s">
        <v>68</v>
      </c>
      <c r="E899" s="8" t="s">
        <v>31</v>
      </c>
      <c r="F899" s="15">
        <v>3001</v>
      </c>
      <c r="G899" s="8" t="s">
        <v>491</v>
      </c>
      <c r="H899" s="8" t="s">
        <v>69</v>
      </c>
      <c r="I899" s="9" t="s">
        <v>9</v>
      </c>
      <c r="J899" s="8"/>
      <c r="K899" s="22"/>
      <c r="L899" s="21"/>
      <c r="M899" s="21"/>
      <c r="N899" s="21"/>
      <c r="O899" s="21"/>
      <c r="Q899" s="24"/>
    </row>
    <row r="900" spans="1:17" ht="49.5" x14ac:dyDescent="0.25">
      <c r="A900" s="16">
        <v>137</v>
      </c>
      <c r="B900" s="16">
        <v>19</v>
      </c>
      <c r="C900" s="7" t="s">
        <v>73</v>
      </c>
      <c r="D900" s="8" t="s">
        <v>74</v>
      </c>
      <c r="E900" s="8" t="s">
        <v>6</v>
      </c>
      <c r="F900" s="15">
        <v>3001</v>
      </c>
      <c r="G900" s="8" t="s">
        <v>491</v>
      </c>
      <c r="H900" s="8" t="s">
        <v>75</v>
      </c>
      <c r="I900" s="9" t="s">
        <v>22</v>
      </c>
      <c r="J900" s="8"/>
      <c r="K900" s="22"/>
      <c r="L900" s="21"/>
      <c r="M900" s="21"/>
      <c r="N900" s="21"/>
      <c r="O900" s="21"/>
      <c r="Q900" s="24"/>
    </row>
    <row r="901" spans="1:17" ht="24.75" x14ac:dyDescent="0.25">
      <c r="A901" s="16">
        <v>138</v>
      </c>
      <c r="B901" s="16">
        <v>21</v>
      </c>
      <c r="C901" s="7" t="s">
        <v>79</v>
      </c>
      <c r="D901" s="8" t="s">
        <v>80</v>
      </c>
      <c r="E901" s="8" t="s">
        <v>6</v>
      </c>
      <c r="F901" s="15">
        <v>3001</v>
      </c>
      <c r="G901" s="8" t="s">
        <v>491</v>
      </c>
      <c r="H901" s="8" t="s">
        <v>81</v>
      </c>
      <c r="I901" s="9" t="s">
        <v>22</v>
      </c>
      <c r="J901" s="8"/>
      <c r="K901" s="22"/>
      <c r="L901" s="21"/>
      <c r="M901" s="21"/>
      <c r="N901" s="21"/>
      <c r="O901" s="21"/>
      <c r="Q901" s="24"/>
    </row>
    <row r="902" spans="1:17" ht="33" x14ac:dyDescent="0.25">
      <c r="A902" s="16">
        <v>139</v>
      </c>
      <c r="B902" s="16">
        <v>22</v>
      </c>
      <c r="C902" s="7" t="s">
        <v>82</v>
      </c>
      <c r="D902" s="8" t="s">
        <v>83</v>
      </c>
      <c r="E902" s="8" t="s">
        <v>6</v>
      </c>
      <c r="F902" s="15">
        <v>3001</v>
      </c>
      <c r="G902" s="8" t="s">
        <v>491</v>
      </c>
      <c r="H902" s="8" t="s">
        <v>84</v>
      </c>
      <c r="I902" s="9" t="s">
        <v>22</v>
      </c>
      <c r="J902" s="8"/>
      <c r="K902" s="22"/>
      <c r="L902" s="21"/>
      <c r="M902" s="21"/>
      <c r="N902" s="21"/>
      <c r="O902" s="21"/>
      <c r="Q902" s="24"/>
    </row>
    <row r="903" spans="1:17" ht="33" x14ac:dyDescent="0.25">
      <c r="A903" s="16">
        <v>140</v>
      </c>
      <c r="B903" s="16">
        <v>23</v>
      </c>
      <c r="C903" s="7" t="s">
        <v>85</v>
      </c>
      <c r="D903" s="8" t="s">
        <v>86</v>
      </c>
      <c r="E903" s="8" t="s">
        <v>6</v>
      </c>
      <c r="F903" s="15">
        <v>3001</v>
      </c>
      <c r="G903" s="8" t="s">
        <v>491</v>
      </c>
      <c r="H903" s="8" t="s">
        <v>84</v>
      </c>
      <c r="I903" s="9" t="s">
        <v>9</v>
      </c>
      <c r="J903" s="8"/>
      <c r="K903" s="22"/>
      <c r="L903" s="21"/>
      <c r="M903" s="21"/>
      <c r="N903" s="21"/>
      <c r="O903" s="21"/>
      <c r="Q903" s="24"/>
    </row>
    <row r="904" spans="1:17" ht="66" x14ac:dyDescent="0.25">
      <c r="A904" s="16">
        <v>141</v>
      </c>
      <c r="B904" s="16">
        <v>32</v>
      </c>
      <c r="C904" s="7" t="s">
        <v>113</v>
      </c>
      <c r="D904" s="8" t="s">
        <v>114</v>
      </c>
      <c r="E904" s="8" t="s">
        <v>31</v>
      </c>
      <c r="F904" s="15">
        <v>3001</v>
      </c>
      <c r="G904" s="8" t="s">
        <v>491</v>
      </c>
      <c r="H904" s="8" t="s">
        <v>115</v>
      </c>
      <c r="I904" s="9" t="s">
        <v>9</v>
      </c>
      <c r="J904" s="8"/>
      <c r="K904" s="22"/>
      <c r="L904" s="21"/>
      <c r="M904" s="21"/>
      <c r="N904" s="21"/>
      <c r="O904" s="21"/>
      <c r="Q904" s="24"/>
    </row>
    <row r="905" spans="1:17" ht="24.75" x14ac:dyDescent="0.25">
      <c r="A905" s="16">
        <v>142</v>
      </c>
      <c r="B905" s="16">
        <v>35</v>
      </c>
      <c r="C905" s="7" t="s">
        <v>123</v>
      </c>
      <c r="D905" s="8" t="s">
        <v>124</v>
      </c>
      <c r="E905" s="8" t="s">
        <v>31</v>
      </c>
      <c r="F905" s="15">
        <v>3001</v>
      </c>
      <c r="G905" s="8" t="s">
        <v>491</v>
      </c>
      <c r="H905" s="8" t="s">
        <v>13</v>
      </c>
      <c r="I905" s="9" t="s">
        <v>28</v>
      </c>
      <c r="J905" s="8"/>
      <c r="K905" s="22"/>
      <c r="L905" s="21"/>
      <c r="M905" s="21"/>
      <c r="N905" s="21"/>
      <c r="O905" s="21"/>
      <c r="Q905" s="24"/>
    </row>
    <row r="906" spans="1:17" ht="16.5" x14ac:dyDescent="0.25">
      <c r="A906" s="16">
        <v>143</v>
      </c>
      <c r="B906" s="16">
        <v>44</v>
      </c>
      <c r="C906" s="7" t="s">
        <v>148</v>
      </c>
      <c r="D906" s="8" t="s">
        <v>149</v>
      </c>
      <c r="E906" s="8" t="s">
        <v>31</v>
      </c>
      <c r="F906" s="15">
        <v>3001</v>
      </c>
      <c r="G906" s="8" t="s">
        <v>491</v>
      </c>
      <c r="H906" s="8" t="s">
        <v>150</v>
      </c>
      <c r="I906" s="9" t="s">
        <v>43</v>
      </c>
      <c r="J906" s="8"/>
      <c r="K906" s="22"/>
      <c r="L906" s="21"/>
      <c r="M906" s="21"/>
      <c r="N906" s="21"/>
      <c r="O906" s="21"/>
      <c r="Q906" s="24"/>
    </row>
    <row r="907" spans="1:17" ht="33" x14ac:dyDescent="0.25">
      <c r="A907" s="16">
        <v>144</v>
      </c>
      <c r="B907" s="16">
        <v>49</v>
      </c>
      <c r="C907" s="7" t="s">
        <v>165</v>
      </c>
      <c r="D907" s="8" t="s">
        <v>166</v>
      </c>
      <c r="E907" s="8" t="s">
        <v>6</v>
      </c>
      <c r="F907" s="15">
        <v>3001</v>
      </c>
      <c r="G907" s="8" t="s">
        <v>491</v>
      </c>
      <c r="H907" s="8" t="s">
        <v>167</v>
      </c>
      <c r="I907" s="9" t="s">
        <v>103</v>
      </c>
      <c r="J907" s="8"/>
      <c r="K907" s="22"/>
      <c r="L907" s="21"/>
      <c r="M907" s="21"/>
      <c r="N907" s="21"/>
      <c r="O907" s="21"/>
      <c r="Q907" s="24"/>
    </row>
    <row r="908" spans="1:17" ht="16.5" x14ac:dyDescent="0.25">
      <c r="A908" s="16">
        <v>145</v>
      </c>
      <c r="B908" s="16">
        <v>52</v>
      </c>
      <c r="C908" s="7" t="s">
        <v>174</v>
      </c>
      <c r="D908" s="8" t="s">
        <v>175</v>
      </c>
      <c r="E908" s="8" t="s">
        <v>6</v>
      </c>
      <c r="F908" s="15">
        <v>3001</v>
      </c>
      <c r="G908" s="8" t="s">
        <v>491</v>
      </c>
      <c r="H908" s="8" t="s">
        <v>176</v>
      </c>
      <c r="I908" s="9" t="s">
        <v>43</v>
      </c>
      <c r="J908" s="8"/>
      <c r="K908" s="22"/>
      <c r="L908" s="21"/>
      <c r="M908" s="21"/>
      <c r="N908" s="21"/>
      <c r="O908" s="21"/>
      <c r="Q908" s="24"/>
    </row>
    <row r="909" spans="1:17" ht="41.25" x14ac:dyDescent="0.25">
      <c r="A909" s="16">
        <v>146</v>
      </c>
      <c r="B909" s="16">
        <v>53</v>
      </c>
      <c r="C909" s="7" t="s">
        <v>177</v>
      </c>
      <c r="D909" s="8" t="s">
        <v>178</v>
      </c>
      <c r="E909" s="8" t="s">
        <v>6</v>
      </c>
      <c r="F909" s="15">
        <v>3001</v>
      </c>
      <c r="G909" s="8" t="s">
        <v>491</v>
      </c>
      <c r="H909" s="8" t="s">
        <v>179</v>
      </c>
      <c r="I909" s="9" t="s">
        <v>122</v>
      </c>
      <c r="J909" s="8"/>
      <c r="K909" s="22"/>
      <c r="L909" s="21"/>
      <c r="M909" s="21"/>
      <c r="N909" s="21"/>
      <c r="O909" s="21"/>
      <c r="Q909" s="24"/>
    </row>
    <row r="910" spans="1:17" ht="41.25" x14ac:dyDescent="0.25">
      <c r="A910" s="16">
        <v>147</v>
      </c>
      <c r="B910" s="16">
        <v>60</v>
      </c>
      <c r="C910" s="7" t="s">
        <v>200</v>
      </c>
      <c r="D910" s="8" t="s">
        <v>201</v>
      </c>
      <c r="E910" s="8" t="s">
        <v>6</v>
      </c>
      <c r="F910" s="15">
        <v>3001</v>
      </c>
      <c r="G910" s="8" t="s">
        <v>491</v>
      </c>
      <c r="H910" s="8" t="s">
        <v>199</v>
      </c>
      <c r="I910" s="9" t="s">
        <v>22</v>
      </c>
      <c r="J910" s="8"/>
      <c r="K910" s="22"/>
      <c r="L910" s="21"/>
      <c r="M910" s="21"/>
      <c r="N910" s="21"/>
      <c r="O910" s="21"/>
      <c r="Q910" s="24"/>
    </row>
    <row r="911" spans="1:17" ht="49.5" x14ac:dyDescent="0.25">
      <c r="A911" s="16">
        <v>148</v>
      </c>
      <c r="B911" s="16">
        <v>67</v>
      </c>
      <c r="C911" s="7" t="s">
        <v>218</v>
      </c>
      <c r="D911" s="8" t="s">
        <v>219</v>
      </c>
      <c r="E911" s="8" t="s">
        <v>6</v>
      </c>
      <c r="F911" s="15">
        <v>3001</v>
      </c>
      <c r="G911" s="8" t="s">
        <v>491</v>
      </c>
      <c r="H911" s="8" t="s">
        <v>220</v>
      </c>
      <c r="I911" s="9" t="s">
        <v>9</v>
      </c>
      <c r="J911" s="8"/>
      <c r="K911" s="22"/>
      <c r="L911" s="21"/>
      <c r="M911" s="21"/>
      <c r="N911" s="21"/>
      <c r="O911" s="21"/>
      <c r="Q911" s="24"/>
    </row>
    <row r="912" spans="1:17" ht="57.75" x14ac:dyDescent="0.25">
      <c r="A912" s="16">
        <v>149</v>
      </c>
      <c r="B912" s="16">
        <v>74</v>
      </c>
      <c r="C912" s="7" t="s">
        <v>239</v>
      </c>
      <c r="D912" s="8" t="s">
        <v>240</v>
      </c>
      <c r="E912" s="8" t="s">
        <v>6</v>
      </c>
      <c r="F912" s="15">
        <v>3001</v>
      </c>
      <c r="G912" s="8" t="s">
        <v>491</v>
      </c>
      <c r="H912" s="8" t="s">
        <v>241</v>
      </c>
      <c r="I912" s="9" t="s">
        <v>43</v>
      </c>
      <c r="J912" s="8"/>
      <c r="K912" s="22"/>
      <c r="L912" s="21"/>
      <c r="M912" s="21"/>
      <c r="N912" s="21"/>
      <c r="O912" s="21"/>
      <c r="Q912" s="24"/>
    </row>
    <row r="913" spans="1:20" ht="33" x14ac:dyDescent="0.25">
      <c r="A913" s="16">
        <v>150</v>
      </c>
      <c r="B913" s="16">
        <v>107</v>
      </c>
      <c r="C913" s="13" t="s">
        <v>328</v>
      </c>
      <c r="D913" s="8" t="s">
        <v>329</v>
      </c>
      <c r="E913" s="8" t="s">
        <v>40</v>
      </c>
      <c r="F913" s="15">
        <v>3001</v>
      </c>
      <c r="G913" s="8" t="s">
        <v>491</v>
      </c>
      <c r="H913" s="8" t="s">
        <v>111</v>
      </c>
      <c r="I913" s="9" t="s">
        <v>9</v>
      </c>
      <c r="J913" s="8"/>
      <c r="K913" s="22"/>
      <c r="L913" s="21"/>
      <c r="M913" s="21"/>
      <c r="N913" s="21"/>
      <c r="O913" s="21"/>
      <c r="Q913" s="24"/>
    </row>
    <row r="914" spans="1:20" ht="33" x14ac:dyDescent="0.25">
      <c r="A914" s="16">
        <v>151</v>
      </c>
      <c r="B914" s="16">
        <v>114</v>
      </c>
      <c r="C914" s="13" t="s">
        <v>348</v>
      </c>
      <c r="D914" s="8" t="s">
        <v>349</v>
      </c>
      <c r="E914" s="8" t="s">
        <v>6</v>
      </c>
      <c r="F914" s="15">
        <v>3001</v>
      </c>
      <c r="G914" s="8" t="s">
        <v>491</v>
      </c>
      <c r="H914" s="8" t="s">
        <v>350</v>
      </c>
      <c r="I914" s="9" t="s">
        <v>22</v>
      </c>
      <c r="J914" s="8"/>
      <c r="K914" s="22"/>
      <c r="L914" s="21"/>
      <c r="M914" s="21"/>
      <c r="N914" s="21"/>
      <c r="O914" s="21"/>
      <c r="Q914" s="24"/>
    </row>
    <row r="915" spans="1:20" ht="16.5" x14ac:dyDescent="0.25">
      <c r="A915" s="16">
        <v>152</v>
      </c>
      <c r="B915" s="16">
        <v>123</v>
      </c>
      <c r="C915" s="13" t="s">
        <v>372</v>
      </c>
      <c r="D915" s="8" t="s">
        <v>373</v>
      </c>
      <c r="E915" s="8" t="s">
        <v>6</v>
      </c>
      <c r="F915" s="15">
        <v>3001</v>
      </c>
      <c r="G915" s="8" t="s">
        <v>491</v>
      </c>
      <c r="H915" s="8" t="s">
        <v>84</v>
      </c>
      <c r="I915" s="9" t="s">
        <v>9</v>
      </c>
      <c r="J915" s="8"/>
      <c r="K915" s="22"/>
      <c r="L915" s="21"/>
      <c r="M915" s="21"/>
      <c r="N915" s="21"/>
      <c r="O915" s="21"/>
      <c r="Q915" s="24"/>
    </row>
    <row r="916" spans="1:20" ht="41.25" x14ac:dyDescent="0.25">
      <c r="A916" s="16">
        <v>153</v>
      </c>
      <c r="B916" s="16">
        <v>128</v>
      </c>
      <c r="C916" s="13" t="s">
        <v>382</v>
      </c>
      <c r="D916" s="8" t="s">
        <v>383</v>
      </c>
      <c r="E916" s="8" t="s">
        <v>6</v>
      </c>
      <c r="F916" s="15">
        <v>3001</v>
      </c>
      <c r="G916" s="8" t="s">
        <v>491</v>
      </c>
      <c r="H916" s="8" t="s">
        <v>384</v>
      </c>
      <c r="I916" s="9" t="s">
        <v>9</v>
      </c>
      <c r="J916" s="8"/>
      <c r="K916" s="22"/>
      <c r="L916" s="21"/>
      <c r="M916" s="21"/>
      <c r="N916" s="21"/>
      <c r="O916" s="21"/>
      <c r="Q916" s="24"/>
    </row>
    <row r="917" spans="1:20" ht="24.75" x14ac:dyDescent="0.25">
      <c r="A917" s="16">
        <v>154</v>
      </c>
      <c r="B917" s="16">
        <v>95</v>
      </c>
      <c r="C917" s="7" t="s">
        <v>294</v>
      </c>
      <c r="D917" s="8" t="s">
        <v>295</v>
      </c>
      <c r="E917" s="8" t="s">
        <v>19</v>
      </c>
      <c r="F917" s="15">
        <v>3001</v>
      </c>
      <c r="G917" s="8" t="s">
        <v>494</v>
      </c>
      <c r="H917" s="8" t="s">
        <v>20</v>
      </c>
      <c r="I917" s="9" t="s">
        <v>9</v>
      </c>
      <c r="J917" s="8"/>
      <c r="K917" s="22"/>
      <c r="L917" s="21"/>
      <c r="M917" s="21"/>
      <c r="N917" s="21"/>
      <c r="O917" s="21"/>
      <c r="Q917" s="24"/>
    </row>
    <row r="918" spans="1:20" ht="41.25" x14ac:dyDescent="0.25">
      <c r="A918" s="16">
        <v>155</v>
      </c>
      <c r="B918" s="16">
        <v>26</v>
      </c>
      <c r="C918" s="7" t="s">
        <v>93</v>
      </c>
      <c r="D918" s="8" t="s">
        <v>94</v>
      </c>
      <c r="E918" s="8" t="s">
        <v>31</v>
      </c>
      <c r="F918" s="15">
        <v>3001</v>
      </c>
      <c r="G918" s="8" t="s">
        <v>356</v>
      </c>
      <c r="H918" s="8" t="s">
        <v>95</v>
      </c>
      <c r="I918" s="9" t="s">
        <v>43</v>
      </c>
      <c r="J918" s="8"/>
      <c r="K918" s="22">
        <v>0</v>
      </c>
      <c r="L918" s="21" t="s">
        <v>507</v>
      </c>
      <c r="M918" s="21" t="s">
        <v>499</v>
      </c>
      <c r="N918" s="21" t="s">
        <v>812</v>
      </c>
      <c r="O918" s="21" t="s">
        <v>712</v>
      </c>
      <c r="Q918" s="24"/>
    </row>
    <row r="919" spans="1:20" ht="24.75" x14ac:dyDescent="0.25">
      <c r="A919" s="16">
        <v>156</v>
      </c>
      <c r="B919" s="16">
        <v>116</v>
      </c>
      <c r="C919" s="13" t="s">
        <v>354</v>
      </c>
      <c r="D919" s="8" t="s">
        <v>355</v>
      </c>
      <c r="E919" s="8" t="s">
        <v>40</v>
      </c>
      <c r="F919" s="15">
        <v>3001</v>
      </c>
      <c r="G919" s="8" t="s">
        <v>356</v>
      </c>
      <c r="H919" s="8" t="s">
        <v>353</v>
      </c>
      <c r="I919" s="9" t="s">
        <v>22</v>
      </c>
      <c r="J919" s="8"/>
      <c r="K919" s="22">
        <v>100</v>
      </c>
      <c r="L919" s="21" t="s">
        <v>792</v>
      </c>
      <c r="M919" s="21" t="s">
        <v>499</v>
      </c>
      <c r="N919" s="21" t="s">
        <v>846</v>
      </c>
      <c r="O919" s="21" t="s">
        <v>712</v>
      </c>
      <c r="Q919" s="24"/>
    </row>
    <row r="920" spans="1:20" ht="33" x14ac:dyDescent="0.25">
      <c r="A920" s="16">
        <v>157</v>
      </c>
      <c r="B920" s="16">
        <v>121</v>
      </c>
      <c r="C920" s="13" t="s">
        <v>367</v>
      </c>
      <c r="D920" s="8" t="s">
        <v>368</v>
      </c>
      <c r="E920" s="8" t="s">
        <v>40</v>
      </c>
      <c r="F920" s="15">
        <v>3001</v>
      </c>
      <c r="G920" s="8" t="s">
        <v>356</v>
      </c>
      <c r="H920" s="8" t="s">
        <v>111</v>
      </c>
      <c r="I920" s="9" t="s">
        <v>43</v>
      </c>
      <c r="J920" s="8"/>
      <c r="K920" s="22">
        <v>0</v>
      </c>
      <c r="L920" s="21" t="s">
        <v>507</v>
      </c>
      <c r="M920" s="21" t="s">
        <v>499</v>
      </c>
      <c r="N920" s="21" t="s">
        <v>847</v>
      </c>
      <c r="O920" s="21" t="s">
        <v>712</v>
      </c>
      <c r="Q920" s="24"/>
    </row>
    <row r="921" spans="1:20" ht="33" x14ac:dyDescent="0.25">
      <c r="A921" s="16">
        <v>158</v>
      </c>
      <c r="B921" s="16">
        <v>125</v>
      </c>
      <c r="C921" s="13" t="s">
        <v>377</v>
      </c>
      <c r="D921" s="8" t="s">
        <v>117</v>
      </c>
      <c r="E921" s="8" t="s">
        <v>58</v>
      </c>
      <c r="F921" s="15">
        <v>3001</v>
      </c>
      <c r="G921" s="8" t="s">
        <v>356</v>
      </c>
      <c r="H921" s="8" t="s">
        <v>119</v>
      </c>
      <c r="I921" s="9" t="s">
        <v>9</v>
      </c>
      <c r="J921" s="8"/>
      <c r="K921" s="22">
        <v>50</v>
      </c>
      <c r="L921" s="21" t="s">
        <v>793</v>
      </c>
      <c r="M921" s="21" t="s">
        <v>499</v>
      </c>
      <c r="N921" s="21" t="s">
        <v>848</v>
      </c>
      <c r="O921" s="21" t="s">
        <v>712</v>
      </c>
      <c r="Q921" s="24"/>
    </row>
    <row r="922" spans="1:20" ht="33" x14ac:dyDescent="0.25">
      <c r="A922" s="16">
        <v>159</v>
      </c>
      <c r="B922" s="16">
        <v>146</v>
      </c>
      <c r="C922" s="14" t="s">
        <v>435</v>
      </c>
      <c r="D922" s="8" t="s">
        <v>434</v>
      </c>
      <c r="E922" s="8" t="s">
        <v>58</v>
      </c>
      <c r="F922" s="15">
        <v>3001</v>
      </c>
      <c r="G922" s="8" t="s">
        <v>356</v>
      </c>
      <c r="H922" s="8" t="s">
        <v>188</v>
      </c>
      <c r="I922" s="9" t="s">
        <v>9</v>
      </c>
      <c r="J922" s="8"/>
      <c r="K922" s="22">
        <v>100</v>
      </c>
      <c r="L922" s="21" t="s">
        <v>794</v>
      </c>
      <c r="M922" s="21" t="s">
        <v>499</v>
      </c>
      <c r="N922" s="21" t="s">
        <v>849</v>
      </c>
      <c r="O922" s="21" t="s">
        <v>712</v>
      </c>
      <c r="Q922" s="24"/>
    </row>
    <row r="923" spans="1:20" ht="24.75" x14ac:dyDescent="0.25">
      <c r="A923" s="16">
        <v>160</v>
      </c>
      <c r="B923" s="16">
        <v>150</v>
      </c>
      <c r="C923" s="14" t="s">
        <v>442</v>
      </c>
      <c r="D923" s="8" t="s">
        <v>443</v>
      </c>
      <c r="E923" s="8" t="s">
        <v>58</v>
      </c>
      <c r="F923" s="15">
        <v>3001</v>
      </c>
      <c r="G923" s="8" t="s">
        <v>356</v>
      </c>
      <c r="H923" s="8" t="s">
        <v>188</v>
      </c>
      <c r="I923" s="9" t="s">
        <v>9</v>
      </c>
      <c r="J923" s="8"/>
      <c r="K923" s="22">
        <v>0</v>
      </c>
      <c r="L923" s="21" t="s">
        <v>795</v>
      </c>
      <c r="M923" s="21" t="s">
        <v>499</v>
      </c>
      <c r="N923" s="21" t="s">
        <v>507</v>
      </c>
      <c r="O923" s="21" t="s">
        <v>712</v>
      </c>
      <c r="Q923" s="24"/>
    </row>
    <row r="924" spans="1:20" ht="24.75" x14ac:dyDescent="0.25">
      <c r="A924" s="16">
        <v>161</v>
      </c>
      <c r="B924" s="16">
        <v>24</v>
      </c>
      <c r="C924" s="7" t="s">
        <v>87</v>
      </c>
      <c r="D924" s="8" t="s">
        <v>88</v>
      </c>
      <c r="E924" s="8" t="s">
        <v>40</v>
      </c>
      <c r="F924" s="15">
        <v>3001</v>
      </c>
      <c r="G924" s="8" t="s">
        <v>89</v>
      </c>
      <c r="H924" s="8" t="s">
        <v>81</v>
      </c>
      <c r="I924" s="9" t="s">
        <v>22</v>
      </c>
      <c r="J924" s="8"/>
      <c r="K924" s="22">
        <v>0</v>
      </c>
      <c r="L924" s="21" t="s">
        <v>796</v>
      </c>
      <c r="M924" s="21" t="s">
        <v>499</v>
      </c>
      <c r="N924" s="21" t="s">
        <v>850</v>
      </c>
      <c r="O924" s="21" t="s">
        <v>712</v>
      </c>
      <c r="Q924" s="24"/>
    </row>
    <row r="925" spans="1:20" ht="24.75" x14ac:dyDescent="0.25">
      <c r="A925" s="16">
        <v>162</v>
      </c>
      <c r="B925" s="16">
        <v>118</v>
      </c>
      <c r="C925" s="13" t="s">
        <v>359</v>
      </c>
      <c r="D925" s="8" t="s">
        <v>360</v>
      </c>
      <c r="E925" s="8" t="s">
        <v>40</v>
      </c>
      <c r="F925" s="15">
        <v>3001</v>
      </c>
      <c r="G925" s="8" t="s">
        <v>89</v>
      </c>
      <c r="H925" s="8" t="s">
        <v>361</v>
      </c>
      <c r="I925" s="9" t="s">
        <v>22</v>
      </c>
      <c r="J925" s="8"/>
      <c r="K925" s="22">
        <v>0</v>
      </c>
      <c r="L925" s="21" t="s">
        <v>791</v>
      </c>
      <c r="M925" s="21" t="s">
        <v>499</v>
      </c>
      <c r="N925" s="21" t="s">
        <v>791</v>
      </c>
      <c r="O925" s="21" t="s">
        <v>712</v>
      </c>
      <c r="Q925" s="24"/>
    </row>
    <row r="926" spans="1:20" x14ac:dyDescent="0.25">
      <c r="K926" s="23"/>
      <c r="Q926" s="24"/>
    </row>
    <row r="927" spans="1:20" x14ac:dyDescent="0.25">
      <c r="A927" s="33" t="s">
        <v>714</v>
      </c>
      <c r="B927" s="33"/>
      <c r="C927" s="33"/>
      <c r="D927" s="33"/>
      <c r="E927" s="32"/>
      <c r="F927" s="33"/>
      <c r="G927" s="32"/>
      <c r="H927" s="32"/>
      <c r="I927" s="33"/>
      <c r="J927" s="32"/>
      <c r="K927" s="35"/>
      <c r="L927" s="33"/>
      <c r="M927" s="33"/>
      <c r="N927" s="33"/>
      <c r="O927" s="33"/>
      <c r="P927" s="33"/>
      <c r="Q927" s="36">
        <f>SUM(K929)</f>
        <v>0</v>
      </c>
      <c r="R927" s="33"/>
      <c r="T927" s="54">
        <v>20240530</v>
      </c>
    </row>
    <row r="928" spans="1:20" x14ac:dyDescent="0.25">
      <c r="K928" s="23"/>
      <c r="Q928" s="24"/>
    </row>
    <row r="929" spans="1:20" ht="24.75" x14ac:dyDescent="0.25">
      <c r="A929" s="16">
        <v>163</v>
      </c>
      <c r="B929" s="16">
        <v>98</v>
      </c>
      <c r="C929" s="7" t="s">
        <v>301</v>
      </c>
      <c r="D929" s="8" t="s">
        <v>302</v>
      </c>
      <c r="E929" s="8" t="s">
        <v>19</v>
      </c>
      <c r="F929" s="15">
        <v>3100</v>
      </c>
      <c r="G929" s="8" t="s">
        <v>492</v>
      </c>
      <c r="H929" s="8" t="s">
        <v>303</v>
      </c>
      <c r="I929" s="9" t="s">
        <v>22</v>
      </c>
      <c r="J929" s="8"/>
      <c r="K929" s="22">
        <v>0</v>
      </c>
      <c r="L929" s="21" t="s">
        <v>498</v>
      </c>
      <c r="M929" s="21" t="s">
        <v>499</v>
      </c>
      <c r="N929" s="21" t="s">
        <v>497</v>
      </c>
      <c r="O929" s="44" t="s">
        <v>645</v>
      </c>
      <c r="Q929" s="24"/>
    </row>
    <row r="930" spans="1:20" x14ac:dyDescent="0.25">
      <c r="K930" s="23"/>
      <c r="Q930" s="24"/>
    </row>
    <row r="931" spans="1:20" x14ac:dyDescent="0.25">
      <c r="A931" s="33" t="s">
        <v>715</v>
      </c>
      <c r="B931" s="33"/>
      <c r="C931" s="33"/>
      <c r="D931" s="33"/>
      <c r="E931" s="32"/>
      <c r="F931" s="33"/>
      <c r="G931" s="32"/>
      <c r="H931" s="32"/>
      <c r="I931" s="33"/>
      <c r="J931" s="32"/>
      <c r="K931" s="35"/>
      <c r="L931" s="33"/>
      <c r="M931" s="33"/>
      <c r="N931" s="33"/>
      <c r="O931" s="33"/>
      <c r="P931" s="33"/>
      <c r="Q931" s="36">
        <f>SUM(K933)</f>
        <v>0</v>
      </c>
      <c r="R931" s="33"/>
      <c r="T931" s="56">
        <v>20250305</v>
      </c>
    </row>
    <row r="932" spans="1:20" x14ac:dyDescent="0.25">
      <c r="K932" s="23"/>
      <c r="Q932" s="24"/>
    </row>
    <row r="933" spans="1:20" ht="24.75" x14ac:dyDescent="0.25">
      <c r="A933" s="16">
        <v>163</v>
      </c>
      <c r="B933" s="16">
        <v>98</v>
      </c>
      <c r="C933" s="7" t="s">
        <v>301</v>
      </c>
      <c r="D933" s="8" t="s">
        <v>302</v>
      </c>
      <c r="E933" s="8" t="s">
        <v>19</v>
      </c>
      <c r="F933" s="15">
        <v>3100</v>
      </c>
      <c r="G933" s="8" t="s">
        <v>492</v>
      </c>
      <c r="H933" s="8" t="s">
        <v>303</v>
      </c>
      <c r="I933" s="9" t="s">
        <v>22</v>
      </c>
      <c r="J933" s="8"/>
      <c r="K933" s="22">
        <v>0</v>
      </c>
      <c r="L933" s="21" t="s">
        <v>778</v>
      </c>
      <c r="M933" s="21" t="s">
        <v>499</v>
      </c>
      <c r="N933" s="21" t="s">
        <v>497</v>
      </c>
      <c r="O933" s="44" t="s">
        <v>645</v>
      </c>
      <c r="Q933" s="24"/>
    </row>
    <row r="934" spans="1:20" x14ac:dyDescent="0.25">
      <c r="K934" s="23"/>
      <c r="Q934" s="24"/>
    </row>
    <row r="935" spans="1:20" x14ac:dyDescent="0.25">
      <c r="A935" s="33" t="s">
        <v>716</v>
      </c>
      <c r="B935" s="33"/>
      <c r="C935" s="33"/>
      <c r="D935" s="33"/>
      <c r="E935" s="32"/>
      <c r="F935" s="33"/>
      <c r="G935" s="32"/>
      <c r="H935" s="32"/>
      <c r="I935" s="33"/>
      <c r="J935" s="32"/>
      <c r="K935" s="35"/>
      <c r="L935" s="33"/>
      <c r="M935" s="33"/>
      <c r="N935" s="33"/>
      <c r="O935" s="33"/>
      <c r="P935" s="33"/>
      <c r="Q935" s="36">
        <f>SUM(K937)</f>
        <v>0</v>
      </c>
      <c r="R935" s="33"/>
    </row>
    <row r="936" spans="1:20" x14ac:dyDescent="0.25">
      <c r="K936" s="23"/>
      <c r="Q936" s="24"/>
    </row>
    <row r="937" spans="1:20" ht="24.75" x14ac:dyDescent="0.25">
      <c r="A937" s="16">
        <v>163</v>
      </c>
      <c r="B937" s="16">
        <v>98</v>
      </c>
      <c r="C937" s="7" t="s">
        <v>301</v>
      </c>
      <c r="D937" s="8" t="s">
        <v>302</v>
      </c>
      <c r="E937" s="8" t="s">
        <v>19</v>
      </c>
      <c r="F937" s="15">
        <v>3100</v>
      </c>
      <c r="G937" s="8" t="s">
        <v>492</v>
      </c>
      <c r="H937" s="8" t="s">
        <v>303</v>
      </c>
      <c r="I937" s="9" t="s">
        <v>22</v>
      </c>
      <c r="J937" s="8"/>
      <c r="K937" s="22">
        <v>0</v>
      </c>
      <c r="L937" s="21" t="s">
        <v>626</v>
      </c>
      <c r="M937" s="21" t="s">
        <v>499</v>
      </c>
      <c r="N937" s="21" t="s">
        <v>497</v>
      </c>
      <c r="O937" s="21" t="s">
        <v>628</v>
      </c>
      <c r="Q937" s="24"/>
    </row>
    <row r="938" spans="1:20" x14ac:dyDescent="0.25">
      <c r="K938" s="23"/>
      <c r="Q938" s="24"/>
    </row>
    <row r="939" spans="1:20" x14ac:dyDescent="0.25">
      <c r="A939" s="33" t="s">
        <v>717</v>
      </c>
      <c r="B939" s="33"/>
      <c r="C939" s="33"/>
      <c r="D939" s="33"/>
      <c r="E939" s="32"/>
      <c r="F939" s="33"/>
      <c r="G939" s="32"/>
      <c r="H939" s="32"/>
      <c r="I939" s="33"/>
      <c r="J939" s="32"/>
      <c r="K939" s="35"/>
      <c r="L939" s="33"/>
      <c r="M939" s="33"/>
      <c r="N939" s="33"/>
      <c r="O939" s="33"/>
      <c r="P939" s="33"/>
      <c r="Q939" s="36">
        <f>SUM(K941)</f>
        <v>0</v>
      </c>
      <c r="R939" s="33"/>
      <c r="T939" s="56">
        <v>20250305</v>
      </c>
    </row>
    <row r="940" spans="1:20" x14ac:dyDescent="0.25">
      <c r="K940" s="23"/>
      <c r="Q940" s="24"/>
    </row>
    <row r="941" spans="1:20" ht="24.75" x14ac:dyDescent="0.25">
      <c r="A941" s="16">
        <v>163</v>
      </c>
      <c r="B941" s="16">
        <v>98</v>
      </c>
      <c r="C941" s="7" t="s">
        <v>301</v>
      </c>
      <c r="D941" s="8" t="s">
        <v>302</v>
      </c>
      <c r="E941" s="8" t="s">
        <v>19</v>
      </c>
      <c r="F941" s="15">
        <v>3100</v>
      </c>
      <c r="G941" s="8" t="s">
        <v>492</v>
      </c>
      <c r="H941" s="8" t="s">
        <v>303</v>
      </c>
      <c r="I941" s="9" t="s">
        <v>22</v>
      </c>
      <c r="J941" s="8" t="s">
        <v>561</v>
      </c>
      <c r="K941" s="22">
        <v>0</v>
      </c>
      <c r="L941" s="21" t="s">
        <v>778</v>
      </c>
      <c r="M941" s="21" t="s">
        <v>499</v>
      </c>
      <c r="N941" s="21" t="s">
        <v>497</v>
      </c>
      <c r="O941" s="44" t="s">
        <v>645</v>
      </c>
      <c r="Q941" s="24"/>
    </row>
    <row r="942" spans="1:20" x14ac:dyDescent="0.25">
      <c r="K942" s="23"/>
      <c r="Q942" s="24"/>
    </row>
    <row r="943" spans="1:20" x14ac:dyDescent="0.25">
      <c r="A943" s="33" t="s">
        <v>718</v>
      </c>
      <c r="B943" s="33"/>
      <c r="C943" s="33"/>
      <c r="D943" s="33"/>
      <c r="E943" s="32"/>
      <c r="F943" s="33"/>
      <c r="G943" s="32"/>
      <c r="H943" s="32"/>
      <c r="I943" s="33"/>
      <c r="J943" s="32"/>
      <c r="K943" s="35"/>
      <c r="L943" s="33"/>
      <c r="M943" s="33"/>
      <c r="N943" s="33"/>
      <c r="O943" s="33"/>
      <c r="P943" s="33"/>
      <c r="Q943" s="36">
        <f>SUM(K945)</f>
        <v>0</v>
      </c>
      <c r="R943" s="33"/>
    </row>
    <row r="944" spans="1:20" x14ac:dyDescent="0.25">
      <c r="K944" s="23"/>
      <c r="Q944" s="24"/>
    </row>
    <row r="945" spans="1:20" ht="24.75" x14ac:dyDescent="0.25">
      <c r="A945" s="16">
        <v>163</v>
      </c>
      <c r="B945" s="16">
        <v>98</v>
      </c>
      <c r="C945" s="7" t="s">
        <v>301</v>
      </c>
      <c r="D945" s="8" t="s">
        <v>302</v>
      </c>
      <c r="E945" s="8" t="s">
        <v>19</v>
      </c>
      <c r="F945" s="15">
        <v>3100</v>
      </c>
      <c r="G945" s="8" t="s">
        <v>492</v>
      </c>
      <c r="H945" s="8" t="s">
        <v>303</v>
      </c>
      <c r="I945" s="9" t="s">
        <v>22</v>
      </c>
      <c r="J945" s="8"/>
      <c r="K945" s="22">
        <v>0</v>
      </c>
      <c r="L945" s="21" t="s">
        <v>778</v>
      </c>
      <c r="M945" s="21" t="s">
        <v>499</v>
      </c>
      <c r="N945" s="21" t="s">
        <v>497</v>
      </c>
      <c r="O945" s="44" t="s">
        <v>645</v>
      </c>
      <c r="Q945" s="24"/>
    </row>
    <row r="946" spans="1:20" x14ac:dyDescent="0.25">
      <c r="K946" s="23"/>
      <c r="Q946" s="24"/>
    </row>
    <row r="947" spans="1:20" x14ac:dyDescent="0.25">
      <c r="A947" s="33" t="s">
        <v>719</v>
      </c>
      <c r="B947" s="33"/>
      <c r="C947" s="33"/>
      <c r="D947" s="33"/>
      <c r="E947" s="32"/>
      <c r="F947" s="33"/>
      <c r="G947" s="32"/>
      <c r="H947" s="32"/>
      <c r="I947" s="33"/>
      <c r="J947" s="32"/>
      <c r="K947" s="35"/>
      <c r="L947" s="33"/>
      <c r="M947" s="33"/>
      <c r="N947" s="33"/>
      <c r="O947" s="33"/>
      <c r="P947" s="33"/>
      <c r="Q947" s="36">
        <f>SUM(K949)</f>
        <v>0</v>
      </c>
      <c r="R947" s="33"/>
      <c r="T947" s="48">
        <v>20230620</v>
      </c>
    </row>
    <row r="948" spans="1:20" x14ac:dyDescent="0.25">
      <c r="K948" s="23"/>
      <c r="Q948" s="24"/>
    </row>
    <row r="949" spans="1:20" ht="24.75" x14ac:dyDescent="0.25">
      <c r="A949" s="16">
        <v>163</v>
      </c>
      <c r="B949" s="16">
        <v>98</v>
      </c>
      <c r="C949" s="7" t="s">
        <v>301</v>
      </c>
      <c r="D949" s="8" t="s">
        <v>302</v>
      </c>
      <c r="E949" s="8" t="s">
        <v>19</v>
      </c>
      <c r="F949" s="15">
        <v>3100</v>
      </c>
      <c r="G949" s="8" t="s">
        <v>492</v>
      </c>
      <c r="H949" s="8" t="s">
        <v>303</v>
      </c>
      <c r="I949" s="9" t="s">
        <v>22</v>
      </c>
      <c r="J949" s="8"/>
      <c r="K949" s="22">
        <v>0</v>
      </c>
      <c r="L949" s="21" t="s">
        <v>640</v>
      </c>
      <c r="M949" s="21" t="s">
        <v>499</v>
      </c>
      <c r="N949" s="21" t="s">
        <v>497</v>
      </c>
      <c r="O949" s="21"/>
      <c r="Q949" s="24"/>
    </row>
    <row r="950" spans="1:20" x14ac:dyDescent="0.25">
      <c r="K950" s="23"/>
      <c r="Q950" s="24"/>
    </row>
    <row r="951" spans="1:20" x14ac:dyDescent="0.25">
      <c r="A951" s="33" t="s">
        <v>720</v>
      </c>
      <c r="B951" s="33"/>
      <c r="C951" s="33"/>
      <c r="D951" s="33"/>
      <c r="E951" s="32"/>
      <c r="F951" s="33"/>
      <c r="G951" s="32"/>
      <c r="H951" s="32"/>
      <c r="I951" s="33"/>
      <c r="J951" s="32"/>
      <c r="K951" s="35"/>
      <c r="L951" s="33"/>
      <c r="M951" s="33"/>
      <c r="N951" s="33"/>
      <c r="O951" s="33"/>
      <c r="P951" s="33"/>
      <c r="Q951" s="36">
        <f>SUM(K953)</f>
        <v>0</v>
      </c>
      <c r="R951" s="33"/>
      <c r="T951" s="1">
        <v>20221206</v>
      </c>
    </row>
    <row r="952" spans="1:20" x14ac:dyDescent="0.25">
      <c r="K952" s="23"/>
      <c r="Q952" s="24"/>
    </row>
    <row r="953" spans="1:20" ht="24.75" x14ac:dyDescent="0.25">
      <c r="A953" s="16">
        <v>163</v>
      </c>
      <c r="B953" s="16">
        <v>98</v>
      </c>
      <c r="C953" s="7" t="s">
        <v>301</v>
      </c>
      <c r="D953" s="8" t="s">
        <v>302</v>
      </c>
      <c r="E953" s="8" t="s">
        <v>19</v>
      </c>
      <c r="F953" s="15">
        <v>3100</v>
      </c>
      <c r="G953" s="8" t="s">
        <v>492</v>
      </c>
      <c r="H953" s="8" t="s">
        <v>303</v>
      </c>
      <c r="I953" s="9" t="s">
        <v>22</v>
      </c>
      <c r="J953" s="8"/>
      <c r="K953" s="22">
        <v>0</v>
      </c>
      <c r="L953" s="21" t="s">
        <v>778</v>
      </c>
      <c r="M953" s="21" t="s">
        <v>499</v>
      </c>
      <c r="N953" s="21" t="s">
        <v>497</v>
      </c>
      <c r="O953" s="44" t="s">
        <v>645</v>
      </c>
      <c r="Q953" s="24"/>
    </row>
    <row r="954" spans="1:20" x14ac:dyDescent="0.25">
      <c r="K954" s="23"/>
      <c r="Q954" s="24"/>
    </row>
    <row r="955" spans="1:20" x14ac:dyDescent="0.25">
      <c r="A955" s="33" t="s">
        <v>721</v>
      </c>
      <c r="B955" s="33"/>
      <c r="C955" s="33"/>
      <c r="D955" s="33"/>
      <c r="E955" s="32"/>
      <c r="F955" s="33"/>
      <c r="G955" s="32"/>
      <c r="H955" s="32"/>
      <c r="I955" s="33"/>
      <c r="J955" s="32"/>
      <c r="K955" s="35"/>
      <c r="L955" s="33"/>
      <c r="M955" s="33"/>
      <c r="N955" s="33"/>
      <c r="O955" s="33"/>
      <c r="P955" s="33"/>
      <c r="Q955" s="36">
        <f>SUM(K957)</f>
        <v>100</v>
      </c>
      <c r="R955" s="33"/>
      <c r="T955" s="53">
        <v>20240610</v>
      </c>
    </row>
    <row r="956" spans="1:20" x14ac:dyDescent="0.25">
      <c r="K956" s="23"/>
    </row>
    <row r="957" spans="1:20" ht="24.75" x14ac:dyDescent="0.25">
      <c r="A957" s="16">
        <v>163</v>
      </c>
      <c r="B957" s="16">
        <v>98</v>
      </c>
      <c r="C957" s="7" t="s">
        <v>301</v>
      </c>
      <c r="D957" s="8" t="s">
        <v>302</v>
      </c>
      <c r="E957" s="8" t="s">
        <v>19</v>
      </c>
      <c r="F957" s="15">
        <v>3100</v>
      </c>
      <c r="G957" s="8" t="s">
        <v>492</v>
      </c>
      <c r="H957" s="8" t="s">
        <v>303</v>
      </c>
      <c r="I957" s="9" t="s">
        <v>22</v>
      </c>
      <c r="J957" s="8" t="s">
        <v>502</v>
      </c>
      <c r="K957" s="22">
        <v>100</v>
      </c>
      <c r="L957" s="21" t="s">
        <v>895</v>
      </c>
      <c r="M957" s="21" t="s">
        <v>499</v>
      </c>
      <c r="N957" s="21" t="s">
        <v>497</v>
      </c>
      <c r="O957" s="44" t="s">
        <v>645</v>
      </c>
    </row>
    <row r="958" spans="1:20" x14ac:dyDescent="0.25">
      <c r="K958" s="23"/>
      <c r="Q958" s="24"/>
    </row>
    <row r="959" spans="1:20" x14ac:dyDescent="0.25">
      <c r="K959" s="23"/>
      <c r="Q959" s="24"/>
    </row>
    <row r="960" spans="1:20" x14ac:dyDescent="0.25">
      <c r="K960" s="23"/>
      <c r="Q960" s="24"/>
    </row>
    <row r="961" spans="11:17" x14ac:dyDescent="0.25">
      <c r="K961" s="23"/>
      <c r="Q961" s="24"/>
    </row>
    <row r="962" spans="11:17" x14ac:dyDescent="0.25">
      <c r="K962" s="23"/>
      <c r="Q962" s="24"/>
    </row>
    <row r="963" spans="11:17" x14ac:dyDescent="0.25">
      <c r="K963" s="23"/>
      <c r="Q963" s="24"/>
    </row>
    <row r="964" spans="11:17" x14ac:dyDescent="0.25">
      <c r="K964" s="23"/>
      <c r="Q964" s="24"/>
    </row>
    <row r="965" spans="11:17" x14ac:dyDescent="0.25">
      <c r="K965" s="23"/>
      <c r="Q965" s="24"/>
    </row>
    <row r="966" spans="11:17" x14ac:dyDescent="0.25">
      <c r="K966" s="23"/>
      <c r="Q966" s="24"/>
    </row>
    <row r="967" spans="11:17" x14ac:dyDescent="0.25">
      <c r="K967" s="23"/>
      <c r="Q967" s="24"/>
    </row>
    <row r="968" spans="11:17" x14ac:dyDescent="0.25">
      <c r="K968" s="23"/>
      <c r="Q968" s="24"/>
    </row>
    <row r="969" spans="11:17" x14ac:dyDescent="0.25">
      <c r="K969" s="23"/>
      <c r="Q969" s="24"/>
    </row>
    <row r="970" spans="11:17" x14ac:dyDescent="0.25">
      <c r="K970" s="23"/>
      <c r="Q970" s="24"/>
    </row>
    <row r="971" spans="11:17" x14ac:dyDescent="0.25">
      <c r="K971" s="23"/>
      <c r="Q971" s="24"/>
    </row>
    <row r="972" spans="11:17" x14ac:dyDescent="0.25">
      <c r="K972" s="23"/>
      <c r="Q972" s="24"/>
    </row>
    <row r="973" spans="11:17" x14ac:dyDescent="0.25">
      <c r="K973" s="23"/>
      <c r="Q973" s="24"/>
    </row>
    <row r="974" spans="11:17" x14ac:dyDescent="0.25">
      <c r="K974" s="23"/>
      <c r="Q974" s="24"/>
    </row>
    <row r="975" spans="11:17" x14ac:dyDescent="0.25">
      <c r="K975" s="23"/>
      <c r="Q975" s="24"/>
    </row>
    <row r="976" spans="11:17" x14ac:dyDescent="0.25">
      <c r="K976" s="23"/>
      <c r="Q976" s="24"/>
    </row>
    <row r="977" spans="11:17" x14ac:dyDescent="0.25">
      <c r="K977" s="23"/>
      <c r="Q977" s="24"/>
    </row>
    <row r="978" spans="11:17" x14ac:dyDescent="0.25">
      <c r="K978" s="23"/>
      <c r="Q978" s="24"/>
    </row>
    <row r="979" spans="11:17" x14ac:dyDescent="0.25">
      <c r="K979" s="23"/>
      <c r="Q979" s="24"/>
    </row>
    <row r="980" spans="11:17" x14ac:dyDescent="0.25">
      <c r="K980" s="23"/>
      <c r="Q980" s="24"/>
    </row>
    <row r="981" spans="11:17" x14ac:dyDescent="0.25">
      <c r="K981" s="23"/>
      <c r="Q981" s="24"/>
    </row>
    <row r="982" spans="11:17" x14ac:dyDescent="0.25">
      <c r="K982" s="23"/>
      <c r="Q982" s="24"/>
    </row>
    <row r="983" spans="11:17" x14ac:dyDescent="0.25">
      <c r="K983" s="23"/>
      <c r="Q983" s="24"/>
    </row>
    <row r="984" spans="11:17" x14ac:dyDescent="0.25">
      <c r="K984" s="23"/>
      <c r="Q984" s="24"/>
    </row>
    <row r="985" spans="11:17" x14ac:dyDescent="0.25">
      <c r="K985" s="23"/>
      <c r="Q985" s="24"/>
    </row>
    <row r="986" spans="11:17" x14ac:dyDescent="0.25">
      <c r="K986" s="23"/>
      <c r="Q986" s="24"/>
    </row>
    <row r="987" spans="11:17" x14ac:dyDescent="0.25">
      <c r="K987" s="23"/>
      <c r="Q987" s="24"/>
    </row>
    <row r="988" spans="11:17" x14ac:dyDescent="0.25">
      <c r="K988" s="23"/>
      <c r="Q988" s="24"/>
    </row>
    <row r="989" spans="11:17" x14ac:dyDescent="0.25">
      <c r="K989" s="23"/>
      <c r="Q989" s="24"/>
    </row>
    <row r="990" spans="11:17" x14ac:dyDescent="0.25">
      <c r="K990" s="23"/>
      <c r="Q990" s="24"/>
    </row>
    <row r="991" spans="11:17" x14ac:dyDescent="0.25">
      <c r="K991" s="23"/>
      <c r="Q991" s="24"/>
    </row>
    <row r="992" spans="11:17" x14ac:dyDescent="0.25">
      <c r="K992" s="23"/>
      <c r="Q992" s="24"/>
    </row>
    <row r="993" spans="11:17" x14ac:dyDescent="0.25">
      <c r="K993" s="23"/>
      <c r="Q993" s="24"/>
    </row>
    <row r="994" spans="11:17" x14ac:dyDescent="0.25">
      <c r="K994" s="23"/>
      <c r="Q994" s="24"/>
    </row>
    <row r="995" spans="11:17" x14ac:dyDescent="0.25">
      <c r="K995" s="23"/>
      <c r="Q995" s="24"/>
    </row>
    <row r="996" spans="11:17" x14ac:dyDescent="0.25">
      <c r="K996" s="23"/>
      <c r="Q996" s="24"/>
    </row>
    <row r="997" spans="11:17" x14ac:dyDescent="0.25">
      <c r="K997" s="23"/>
      <c r="Q997" s="24"/>
    </row>
    <row r="998" spans="11:17" x14ac:dyDescent="0.25">
      <c r="K998" s="23"/>
      <c r="Q998" s="24"/>
    </row>
    <row r="999" spans="11:17" x14ac:dyDescent="0.25">
      <c r="K999" s="23"/>
      <c r="Q999" s="24"/>
    </row>
    <row r="1000" spans="11:17" x14ac:dyDescent="0.25">
      <c r="K1000" s="23"/>
      <c r="Q1000" s="24"/>
    </row>
    <row r="1001" spans="11:17" x14ac:dyDescent="0.25">
      <c r="K1001" s="23"/>
      <c r="Q1001" s="24"/>
    </row>
    <row r="1002" spans="11:17" x14ac:dyDescent="0.25">
      <c r="K1002" s="23"/>
      <c r="Q1002" s="24"/>
    </row>
    <row r="1003" spans="11:17" x14ac:dyDescent="0.25">
      <c r="K1003" s="23"/>
      <c r="Q1003" s="24"/>
    </row>
    <row r="1004" spans="11:17" x14ac:dyDescent="0.25">
      <c r="K1004" s="23"/>
      <c r="Q1004" s="24"/>
    </row>
    <row r="1005" spans="11:17" x14ac:dyDescent="0.25">
      <c r="K1005" s="23"/>
      <c r="Q1005" s="24"/>
    </row>
    <row r="1006" spans="11:17" x14ac:dyDescent="0.25">
      <c r="K1006" s="23"/>
      <c r="Q1006" s="24"/>
    </row>
    <row r="1007" spans="11:17" x14ac:dyDescent="0.25">
      <c r="K1007" s="23"/>
      <c r="Q1007" s="24"/>
    </row>
    <row r="1008" spans="11:17" x14ac:dyDescent="0.25">
      <c r="K1008" s="23"/>
      <c r="Q1008" s="24"/>
    </row>
    <row r="1009" spans="11:17" x14ac:dyDescent="0.25">
      <c r="K1009" s="23"/>
      <c r="Q1009" s="24"/>
    </row>
    <row r="1010" spans="11:17" x14ac:dyDescent="0.25">
      <c r="K1010" s="23"/>
      <c r="Q1010" s="24"/>
    </row>
    <row r="1011" spans="11:17" x14ac:dyDescent="0.25">
      <c r="K1011" s="23"/>
      <c r="Q1011" s="24"/>
    </row>
    <row r="1012" spans="11:17" x14ac:dyDescent="0.25">
      <c r="K1012" s="23"/>
      <c r="Q1012" s="24"/>
    </row>
    <row r="1013" spans="11:17" x14ac:dyDescent="0.25">
      <c r="K1013" s="23"/>
      <c r="Q1013" s="24"/>
    </row>
    <row r="1014" spans="11:17" x14ac:dyDescent="0.25">
      <c r="K1014" s="23"/>
      <c r="Q1014" s="24"/>
    </row>
    <row r="1015" spans="11:17" x14ac:dyDescent="0.25">
      <c r="K1015" s="23"/>
      <c r="Q1015" s="24"/>
    </row>
    <row r="1016" spans="11:17" x14ac:dyDescent="0.25">
      <c r="K1016" s="23"/>
      <c r="Q1016" s="24"/>
    </row>
    <row r="1017" spans="11:17" x14ac:dyDescent="0.25">
      <c r="K1017" s="23"/>
      <c r="Q1017" s="24"/>
    </row>
    <row r="1018" spans="11:17" x14ac:dyDescent="0.25">
      <c r="K1018" s="23"/>
      <c r="Q1018" s="24"/>
    </row>
    <row r="1019" spans="11:17" x14ac:dyDescent="0.25">
      <c r="K1019" s="23"/>
      <c r="Q1019" s="24"/>
    </row>
    <row r="1020" spans="11:17" x14ac:dyDescent="0.25">
      <c r="K1020" s="23"/>
      <c r="Q1020" s="24"/>
    </row>
    <row r="1021" spans="11:17" x14ac:dyDescent="0.25">
      <c r="K1021" s="23"/>
      <c r="Q1021" s="24"/>
    </row>
    <row r="1022" spans="11:17" x14ac:dyDescent="0.25">
      <c r="K1022" s="23"/>
      <c r="Q1022" s="24"/>
    </row>
    <row r="1023" spans="11:17" x14ac:dyDescent="0.25">
      <c r="K1023" s="23"/>
      <c r="Q1023" s="24"/>
    </row>
    <row r="1024" spans="11:17" x14ac:dyDescent="0.25">
      <c r="K1024" s="23"/>
      <c r="Q1024" s="24"/>
    </row>
    <row r="1025" spans="11:17" x14ac:dyDescent="0.25">
      <c r="K1025" s="23"/>
      <c r="Q1025" s="24"/>
    </row>
    <row r="1026" spans="11:17" x14ac:dyDescent="0.25">
      <c r="K1026" s="23"/>
      <c r="Q1026" s="24"/>
    </row>
    <row r="1027" spans="11:17" x14ac:dyDescent="0.25">
      <c r="K1027" s="23"/>
      <c r="Q1027" s="24"/>
    </row>
    <row r="1028" spans="11:17" x14ac:dyDescent="0.25">
      <c r="K1028" s="23"/>
      <c r="Q1028" s="24"/>
    </row>
    <row r="1029" spans="11:17" x14ac:dyDescent="0.25">
      <c r="K1029" s="23"/>
      <c r="Q1029" s="24"/>
    </row>
    <row r="1030" spans="11:17" x14ac:dyDescent="0.25">
      <c r="K1030" s="23"/>
      <c r="Q1030" s="24"/>
    </row>
    <row r="1031" spans="11:17" x14ac:dyDescent="0.25">
      <c r="K1031" s="23"/>
      <c r="Q1031" s="24"/>
    </row>
    <row r="1032" spans="11:17" x14ac:dyDescent="0.25">
      <c r="K1032" s="23"/>
      <c r="Q1032" s="24"/>
    </row>
    <row r="1033" spans="11:17" x14ac:dyDescent="0.25">
      <c r="K1033" s="23"/>
      <c r="Q1033" s="24"/>
    </row>
    <row r="1034" spans="11:17" x14ac:dyDescent="0.25">
      <c r="K1034" s="23"/>
      <c r="Q1034" s="24"/>
    </row>
    <row r="1035" spans="11:17" x14ac:dyDescent="0.25">
      <c r="K1035" s="23"/>
      <c r="Q1035" s="24"/>
    </row>
    <row r="1036" spans="11:17" x14ac:dyDescent="0.25">
      <c r="K1036" s="23"/>
      <c r="Q1036" s="24"/>
    </row>
    <row r="1037" spans="11:17" x14ac:dyDescent="0.25">
      <c r="K1037" s="23"/>
      <c r="Q1037" s="24"/>
    </row>
    <row r="1038" spans="11:17" x14ac:dyDescent="0.25">
      <c r="K1038" s="23"/>
      <c r="Q1038" s="24"/>
    </row>
    <row r="1039" spans="11:17" x14ac:dyDescent="0.25">
      <c r="K1039" s="23"/>
      <c r="Q1039" s="24"/>
    </row>
    <row r="1040" spans="11:17" x14ac:dyDescent="0.25">
      <c r="K1040" s="23"/>
      <c r="Q1040" s="24"/>
    </row>
    <row r="1041" spans="11:17" x14ac:dyDescent="0.25">
      <c r="K1041" s="23"/>
      <c r="Q1041" s="24"/>
    </row>
    <row r="1042" spans="11:17" x14ac:dyDescent="0.25">
      <c r="K1042" s="23"/>
      <c r="Q1042" s="24"/>
    </row>
    <row r="1043" spans="11:17" x14ac:dyDescent="0.25">
      <c r="K1043" s="23"/>
      <c r="Q1043" s="24"/>
    </row>
    <row r="1044" spans="11:17" x14ac:dyDescent="0.25">
      <c r="K1044" s="23"/>
      <c r="Q1044" s="24"/>
    </row>
    <row r="1045" spans="11:17" x14ac:dyDescent="0.25">
      <c r="K1045" s="23"/>
      <c r="Q1045" s="24"/>
    </row>
    <row r="1046" spans="11:17" x14ac:dyDescent="0.25">
      <c r="K1046" s="23"/>
      <c r="Q1046" s="24"/>
    </row>
    <row r="1047" spans="11:17" x14ac:dyDescent="0.25">
      <c r="K1047" s="23"/>
      <c r="Q1047" s="24"/>
    </row>
    <row r="1048" spans="11:17" x14ac:dyDescent="0.25">
      <c r="K1048" s="23"/>
      <c r="Q1048" s="24"/>
    </row>
    <row r="1049" spans="11:17" x14ac:dyDescent="0.25">
      <c r="K1049" s="23"/>
      <c r="Q1049" s="24"/>
    </row>
    <row r="1050" spans="11:17" x14ac:dyDescent="0.25">
      <c r="K1050" s="23"/>
      <c r="Q1050" s="24"/>
    </row>
    <row r="1051" spans="11:17" x14ac:dyDescent="0.25">
      <c r="K1051" s="23"/>
      <c r="Q1051" s="24"/>
    </row>
    <row r="1052" spans="11:17" x14ac:dyDescent="0.25">
      <c r="K1052" s="23"/>
      <c r="Q1052" s="24"/>
    </row>
    <row r="1053" spans="11:17" x14ac:dyDescent="0.25">
      <c r="K1053" s="23"/>
      <c r="Q1053" s="24"/>
    </row>
    <row r="1054" spans="11:17" x14ac:dyDescent="0.25">
      <c r="K1054" s="23"/>
      <c r="Q1054" s="24"/>
    </row>
    <row r="1055" spans="11:17" x14ac:dyDescent="0.25">
      <c r="K1055" s="23"/>
      <c r="Q1055" s="24"/>
    </row>
    <row r="1056" spans="11:17" x14ac:dyDescent="0.25">
      <c r="K1056" s="23"/>
      <c r="Q1056" s="24"/>
    </row>
    <row r="1057" spans="11:17" x14ac:dyDescent="0.25">
      <c r="K1057" s="23"/>
      <c r="Q1057" s="24"/>
    </row>
    <row r="1058" spans="11:17" x14ac:dyDescent="0.25">
      <c r="K1058" s="23"/>
      <c r="Q1058" s="24"/>
    </row>
    <row r="1059" spans="11:17" x14ac:dyDescent="0.25">
      <c r="K1059" s="23"/>
      <c r="Q1059" s="24"/>
    </row>
    <row r="1060" spans="11:17" x14ac:dyDescent="0.25">
      <c r="K1060" s="23"/>
      <c r="Q1060" s="24"/>
    </row>
    <row r="1061" spans="11:17" x14ac:dyDescent="0.25">
      <c r="K1061" s="23"/>
      <c r="Q1061" s="24"/>
    </row>
    <row r="1062" spans="11:17" x14ac:dyDescent="0.25">
      <c r="K1062" s="23"/>
      <c r="Q1062" s="24"/>
    </row>
    <row r="1063" spans="11:17" x14ac:dyDescent="0.25">
      <c r="K1063" s="23"/>
      <c r="Q1063" s="24"/>
    </row>
    <row r="1064" spans="11:17" x14ac:dyDescent="0.25">
      <c r="K1064" s="23"/>
      <c r="Q1064" s="24"/>
    </row>
    <row r="1065" spans="11:17" x14ac:dyDescent="0.25">
      <c r="K1065" s="23"/>
      <c r="Q1065" s="24"/>
    </row>
    <row r="1066" spans="11:17" x14ac:dyDescent="0.25">
      <c r="K1066" s="23"/>
      <c r="Q1066" s="24"/>
    </row>
    <row r="1067" spans="11:17" x14ac:dyDescent="0.25">
      <c r="K1067" s="23"/>
      <c r="Q1067" s="24"/>
    </row>
    <row r="1068" spans="11:17" x14ac:dyDescent="0.25">
      <c r="K1068" s="23"/>
      <c r="Q1068" s="24"/>
    </row>
    <row r="1069" spans="11:17" x14ac:dyDescent="0.25">
      <c r="K1069" s="23"/>
      <c r="Q1069" s="24"/>
    </row>
    <row r="1070" spans="11:17" x14ac:dyDescent="0.25">
      <c r="K1070" s="23"/>
      <c r="Q1070" s="24"/>
    </row>
    <row r="1071" spans="11:17" x14ac:dyDescent="0.25">
      <c r="K1071" s="23"/>
      <c r="Q1071" s="24"/>
    </row>
    <row r="1072" spans="11:17" x14ac:dyDescent="0.25">
      <c r="K1072" s="23"/>
      <c r="Q1072" s="24"/>
    </row>
    <row r="1073" spans="11:17" x14ac:dyDescent="0.25">
      <c r="K1073" s="23"/>
      <c r="Q1073" s="24"/>
    </row>
    <row r="1074" spans="11:17" x14ac:dyDescent="0.25">
      <c r="K1074" s="23"/>
      <c r="Q1074" s="24"/>
    </row>
    <row r="1075" spans="11:17" x14ac:dyDescent="0.25">
      <c r="K1075" s="23"/>
      <c r="Q1075" s="24"/>
    </row>
    <row r="1076" spans="11:17" x14ac:dyDescent="0.25">
      <c r="K1076" s="23"/>
      <c r="Q1076" s="24"/>
    </row>
    <row r="1077" spans="11:17" x14ac:dyDescent="0.25">
      <c r="K1077" s="23"/>
      <c r="Q1077" s="24"/>
    </row>
    <row r="1078" spans="11:17" x14ac:dyDescent="0.25">
      <c r="K1078" s="23"/>
      <c r="Q1078" s="24"/>
    </row>
    <row r="1079" spans="11:17" x14ac:dyDescent="0.25">
      <c r="K1079" s="23"/>
      <c r="Q1079" s="24"/>
    </row>
    <row r="1080" spans="11:17" x14ac:dyDescent="0.25">
      <c r="K1080" s="23"/>
      <c r="Q1080" s="24"/>
    </row>
    <row r="1081" spans="11:17" x14ac:dyDescent="0.25">
      <c r="K1081" s="23"/>
      <c r="Q1081" s="24"/>
    </row>
    <row r="1082" spans="11:17" x14ac:dyDescent="0.25">
      <c r="K1082" s="23"/>
      <c r="Q1082" s="24"/>
    </row>
    <row r="1083" spans="11:17" x14ac:dyDescent="0.25">
      <c r="K1083" s="23"/>
      <c r="Q1083" s="24"/>
    </row>
    <row r="1084" spans="11:17" x14ac:dyDescent="0.25">
      <c r="K1084" s="23"/>
      <c r="Q1084" s="24"/>
    </row>
    <row r="1085" spans="11:17" x14ac:dyDescent="0.25">
      <c r="K1085" s="23"/>
      <c r="Q1085" s="24"/>
    </row>
    <row r="1086" spans="11:17" x14ac:dyDescent="0.25">
      <c r="K1086" s="23"/>
      <c r="Q1086" s="24"/>
    </row>
    <row r="1087" spans="11:17" x14ac:dyDescent="0.25">
      <c r="K1087" s="23"/>
      <c r="Q1087" s="24"/>
    </row>
    <row r="1088" spans="11:17" x14ac:dyDescent="0.25">
      <c r="K1088" s="23"/>
      <c r="Q1088" s="24"/>
    </row>
    <row r="1089" spans="11:17" x14ac:dyDescent="0.25">
      <c r="K1089" s="23"/>
      <c r="Q1089" s="24"/>
    </row>
    <row r="1090" spans="11:17" x14ac:dyDescent="0.25">
      <c r="K1090" s="23"/>
      <c r="Q1090" s="24"/>
    </row>
    <row r="1091" spans="11:17" x14ac:dyDescent="0.25">
      <c r="K1091" s="23"/>
      <c r="Q1091" s="24"/>
    </row>
    <row r="1092" spans="11:17" x14ac:dyDescent="0.25">
      <c r="K1092" s="23"/>
      <c r="Q1092" s="24"/>
    </row>
    <row r="1093" spans="11:17" x14ac:dyDescent="0.25">
      <c r="K1093" s="23"/>
      <c r="Q1093" s="24"/>
    </row>
    <row r="1094" spans="11:17" x14ac:dyDescent="0.25">
      <c r="K1094" s="23"/>
      <c r="Q1094" s="24"/>
    </row>
    <row r="1095" spans="11:17" x14ac:dyDescent="0.25">
      <c r="K1095" s="23"/>
      <c r="Q1095" s="24"/>
    </row>
    <row r="1096" spans="11:17" x14ac:dyDescent="0.25">
      <c r="K1096" s="23"/>
      <c r="Q1096" s="24"/>
    </row>
    <row r="1097" spans="11:17" x14ac:dyDescent="0.25">
      <c r="K1097" s="23"/>
      <c r="Q1097" s="24"/>
    </row>
    <row r="1098" spans="11:17" x14ac:dyDescent="0.25">
      <c r="K1098" s="23"/>
      <c r="Q1098" s="24"/>
    </row>
    <row r="1099" spans="11:17" x14ac:dyDescent="0.25">
      <c r="K1099" s="23"/>
      <c r="Q1099" s="24"/>
    </row>
    <row r="1100" spans="11:17" x14ac:dyDescent="0.25">
      <c r="K1100" s="23"/>
      <c r="Q1100" s="24"/>
    </row>
    <row r="1101" spans="11:17" x14ac:dyDescent="0.25">
      <c r="K1101" s="23"/>
      <c r="Q1101" s="24"/>
    </row>
    <row r="1102" spans="11:17" x14ac:dyDescent="0.25">
      <c r="K1102" s="23"/>
      <c r="Q1102" s="24"/>
    </row>
    <row r="1103" spans="11:17" x14ac:dyDescent="0.25">
      <c r="K1103" s="23"/>
      <c r="Q1103" s="24"/>
    </row>
    <row r="1104" spans="11:17" x14ac:dyDescent="0.25">
      <c r="K1104" s="23"/>
      <c r="Q1104" s="24"/>
    </row>
    <row r="1105" spans="11:17" x14ac:dyDescent="0.25">
      <c r="K1105" s="23"/>
      <c r="Q1105" s="24"/>
    </row>
    <row r="1106" spans="11:17" x14ac:dyDescent="0.25">
      <c r="K1106" s="23"/>
      <c r="Q1106" s="24"/>
    </row>
    <row r="1107" spans="11:17" x14ac:dyDescent="0.25">
      <c r="K1107" s="23"/>
      <c r="Q1107" s="24"/>
    </row>
    <row r="1108" spans="11:17" x14ac:dyDescent="0.25">
      <c r="K1108" s="23"/>
      <c r="Q1108" s="24"/>
    </row>
    <row r="1109" spans="11:17" x14ac:dyDescent="0.25">
      <c r="K1109" s="23"/>
      <c r="Q1109" s="24"/>
    </row>
    <row r="1110" spans="11:17" x14ac:dyDescent="0.25">
      <c r="K1110" s="23"/>
      <c r="Q1110" s="24"/>
    </row>
    <row r="1111" spans="11:17" x14ac:dyDescent="0.25">
      <c r="K1111" s="23"/>
      <c r="Q1111" s="24"/>
    </row>
    <row r="1112" spans="11:17" x14ac:dyDescent="0.25">
      <c r="K1112" s="23"/>
      <c r="Q1112" s="24"/>
    </row>
    <row r="1113" spans="11:17" x14ac:dyDescent="0.25">
      <c r="K1113" s="23"/>
      <c r="Q1113" s="24"/>
    </row>
    <row r="1114" spans="11:17" x14ac:dyDescent="0.25">
      <c r="K1114" s="23"/>
      <c r="Q1114" s="24"/>
    </row>
    <row r="1115" spans="11:17" x14ac:dyDescent="0.25">
      <c r="K1115" s="23"/>
      <c r="Q1115" s="24"/>
    </row>
    <row r="1116" spans="11:17" x14ac:dyDescent="0.25">
      <c r="K1116" s="23"/>
      <c r="Q1116" s="24"/>
    </row>
    <row r="1117" spans="11:17" x14ac:dyDescent="0.25">
      <c r="K1117" s="23"/>
      <c r="Q1117" s="24"/>
    </row>
    <row r="1118" spans="11:17" x14ac:dyDescent="0.25">
      <c r="K1118" s="23"/>
      <c r="Q1118" s="24"/>
    </row>
    <row r="1119" spans="11:17" x14ac:dyDescent="0.25">
      <c r="K1119" s="23"/>
      <c r="Q1119" s="24"/>
    </row>
    <row r="1120" spans="11:17" x14ac:dyDescent="0.25">
      <c r="K1120" s="23"/>
      <c r="Q1120" s="24"/>
    </row>
    <row r="1121" spans="11:17" x14ac:dyDescent="0.25">
      <c r="K1121" s="23"/>
      <c r="Q1121" s="24"/>
    </row>
    <row r="1122" spans="11:17" x14ac:dyDescent="0.25">
      <c r="K1122" s="23"/>
      <c r="Q1122" s="24"/>
    </row>
    <row r="1123" spans="11:17" x14ac:dyDescent="0.25">
      <c r="K1123" s="23"/>
      <c r="Q1123" s="24"/>
    </row>
    <row r="1124" spans="11:17" x14ac:dyDescent="0.25">
      <c r="K1124" s="23"/>
      <c r="Q1124" s="24"/>
    </row>
    <row r="1125" spans="11:17" x14ac:dyDescent="0.25">
      <c r="K1125" s="23"/>
      <c r="Q1125" s="24"/>
    </row>
    <row r="1126" spans="11:17" x14ac:dyDescent="0.25">
      <c r="K1126" s="23"/>
      <c r="Q1126" s="24"/>
    </row>
    <row r="1127" spans="11:17" x14ac:dyDescent="0.25">
      <c r="K1127" s="23"/>
      <c r="Q1127" s="24"/>
    </row>
    <row r="1128" spans="11:17" x14ac:dyDescent="0.25">
      <c r="K1128" s="23"/>
      <c r="Q1128" s="24"/>
    </row>
    <row r="1129" spans="11:17" x14ac:dyDescent="0.25">
      <c r="K1129" s="23"/>
      <c r="Q1129" s="24"/>
    </row>
    <row r="1130" spans="11:17" x14ac:dyDescent="0.25">
      <c r="K1130" s="23"/>
      <c r="Q1130" s="24"/>
    </row>
    <row r="1131" spans="11:17" x14ac:dyDescent="0.25">
      <c r="K1131" s="23"/>
      <c r="Q1131" s="24"/>
    </row>
    <row r="1132" spans="11:17" x14ac:dyDescent="0.25">
      <c r="K1132" s="23"/>
      <c r="Q1132" s="24"/>
    </row>
    <row r="1133" spans="11:17" x14ac:dyDescent="0.25">
      <c r="K1133" s="23"/>
      <c r="Q1133" s="24"/>
    </row>
    <row r="1134" spans="11:17" x14ac:dyDescent="0.25">
      <c r="K1134" s="23"/>
      <c r="Q1134" s="24"/>
    </row>
    <row r="1135" spans="11:17" x14ac:dyDescent="0.25">
      <c r="K1135" s="23"/>
      <c r="Q1135" s="24"/>
    </row>
    <row r="1136" spans="11:17" x14ac:dyDescent="0.25">
      <c r="K1136" s="23"/>
      <c r="Q1136" s="24"/>
    </row>
    <row r="1137" spans="11:17" x14ac:dyDescent="0.25">
      <c r="K1137" s="23"/>
      <c r="Q1137" s="24"/>
    </row>
    <row r="1138" spans="11:17" x14ac:dyDescent="0.25">
      <c r="K1138" s="23"/>
      <c r="Q1138" s="24"/>
    </row>
    <row r="1139" spans="11:17" x14ac:dyDescent="0.25">
      <c r="K1139" s="23"/>
      <c r="Q1139" s="24"/>
    </row>
    <row r="1140" spans="11:17" x14ac:dyDescent="0.25">
      <c r="K1140" s="23"/>
      <c r="Q1140" s="24"/>
    </row>
    <row r="1141" spans="11:17" x14ac:dyDescent="0.25">
      <c r="K1141" s="23"/>
      <c r="Q1141" s="24"/>
    </row>
    <row r="1142" spans="11:17" x14ac:dyDescent="0.25">
      <c r="K1142" s="23"/>
      <c r="Q1142" s="24"/>
    </row>
    <row r="1143" spans="11:17" x14ac:dyDescent="0.25">
      <c r="K1143" s="23"/>
      <c r="Q1143" s="24"/>
    </row>
    <row r="1144" spans="11:17" x14ac:dyDescent="0.25">
      <c r="K1144" s="23"/>
      <c r="Q1144" s="24"/>
    </row>
    <row r="1145" spans="11:17" x14ac:dyDescent="0.25">
      <c r="K1145" s="23"/>
      <c r="Q1145" s="24"/>
    </row>
    <row r="1146" spans="11:17" x14ac:dyDescent="0.25">
      <c r="K1146" s="23"/>
      <c r="Q1146" s="24"/>
    </row>
    <row r="1147" spans="11:17" x14ac:dyDescent="0.25">
      <c r="K1147" s="23"/>
      <c r="Q1147" s="24"/>
    </row>
    <row r="1148" spans="11:17" x14ac:dyDescent="0.25">
      <c r="K1148" s="23"/>
      <c r="Q1148" s="24"/>
    </row>
    <row r="1149" spans="11:17" x14ac:dyDescent="0.25">
      <c r="K1149" s="23"/>
      <c r="Q1149" s="24"/>
    </row>
    <row r="1150" spans="11:17" x14ac:dyDescent="0.25">
      <c r="K1150" s="23"/>
      <c r="Q1150" s="24"/>
    </row>
    <row r="1151" spans="11:17" x14ac:dyDescent="0.25">
      <c r="K1151" s="23"/>
      <c r="Q1151" s="24"/>
    </row>
    <row r="1152" spans="11:17" x14ac:dyDescent="0.25">
      <c r="K1152" s="23"/>
      <c r="Q1152" s="24"/>
    </row>
    <row r="1153" spans="11:17" x14ac:dyDescent="0.25">
      <c r="K1153" s="23"/>
      <c r="Q1153" s="24"/>
    </row>
    <row r="1154" spans="11:17" x14ac:dyDescent="0.25">
      <c r="K1154" s="23"/>
      <c r="Q1154" s="24"/>
    </row>
    <row r="1155" spans="11:17" x14ac:dyDescent="0.25">
      <c r="K1155" s="23"/>
      <c r="Q1155" s="24"/>
    </row>
    <row r="1156" spans="11:17" x14ac:dyDescent="0.25">
      <c r="K1156" s="23"/>
      <c r="Q1156" s="24"/>
    </row>
    <row r="1157" spans="11:17" x14ac:dyDescent="0.25">
      <c r="K1157" s="23"/>
      <c r="Q1157" s="24"/>
    </row>
    <row r="1158" spans="11:17" x14ac:dyDescent="0.25">
      <c r="K1158" s="23"/>
      <c r="Q1158" s="24"/>
    </row>
    <row r="1159" spans="11:17" x14ac:dyDescent="0.25">
      <c r="K1159" s="23"/>
      <c r="Q1159" s="24"/>
    </row>
    <row r="1160" spans="11:17" x14ac:dyDescent="0.25">
      <c r="K1160" s="23"/>
      <c r="Q1160" s="24"/>
    </row>
    <row r="1161" spans="11:17" x14ac:dyDescent="0.25">
      <c r="K1161" s="23"/>
      <c r="Q1161" s="24"/>
    </row>
    <row r="1162" spans="11:17" x14ac:dyDescent="0.25">
      <c r="K1162" s="23"/>
      <c r="Q1162" s="24"/>
    </row>
    <row r="1163" spans="11:17" x14ac:dyDescent="0.25">
      <c r="K1163" s="23"/>
      <c r="Q1163" s="24"/>
    </row>
    <row r="1164" spans="11:17" x14ac:dyDescent="0.25">
      <c r="K1164" s="23"/>
      <c r="Q1164" s="24"/>
    </row>
    <row r="1165" spans="11:17" x14ac:dyDescent="0.25">
      <c r="K1165" s="23"/>
      <c r="Q1165" s="24"/>
    </row>
    <row r="1166" spans="11:17" x14ac:dyDescent="0.25">
      <c r="K1166" s="23"/>
      <c r="Q1166" s="24"/>
    </row>
    <row r="1167" spans="11:17" x14ac:dyDescent="0.25">
      <c r="K1167" s="23"/>
      <c r="Q1167" s="24"/>
    </row>
    <row r="1168" spans="11:17" x14ac:dyDescent="0.25">
      <c r="K1168" s="23"/>
      <c r="Q1168" s="24"/>
    </row>
    <row r="1169" spans="11:17" x14ac:dyDescent="0.25">
      <c r="K1169" s="23"/>
      <c r="Q1169" s="24"/>
    </row>
    <row r="1170" spans="11:17" x14ac:dyDescent="0.25">
      <c r="K1170" s="23"/>
      <c r="Q1170" s="24"/>
    </row>
    <row r="1171" spans="11:17" x14ac:dyDescent="0.25">
      <c r="K1171" s="23"/>
      <c r="Q1171" s="24"/>
    </row>
    <row r="1172" spans="11:17" x14ac:dyDescent="0.25">
      <c r="K1172" s="23"/>
      <c r="Q1172" s="24"/>
    </row>
    <row r="1173" spans="11:17" x14ac:dyDescent="0.25">
      <c r="K1173" s="23"/>
      <c r="Q1173" s="24"/>
    </row>
    <row r="1174" spans="11:17" x14ac:dyDescent="0.25">
      <c r="K1174" s="23"/>
      <c r="Q1174" s="24"/>
    </row>
    <row r="1175" spans="11:17" x14ac:dyDescent="0.25">
      <c r="K1175" s="23"/>
      <c r="Q1175" s="24"/>
    </row>
    <row r="1176" spans="11:17" x14ac:dyDescent="0.25">
      <c r="K1176" s="23"/>
      <c r="Q1176" s="24"/>
    </row>
    <row r="1177" spans="11:17" x14ac:dyDescent="0.25">
      <c r="K1177" s="23"/>
      <c r="Q1177" s="24"/>
    </row>
    <row r="1178" spans="11:17" x14ac:dyDescent="0.25">
      <c r="K1178" s="23"/>
      <c r="Q1178" s="24"/>
    </row>
    <row r="1179" spans="11:17" x14ac:dyDescent="0.25">
      <c r="K1179" s="23"/>
      <c r="Q1179" s="24"/>
    </row>
    <row r="1180" spans="11:17" x14ac:dyDescent="0.25">
      <c r="K1180" s="23"/>
      <c r="Q1180" s="24"/>
    </row>
    <row r="1181" spans="11:17" x14ac:dyDescent="0.25">
      <c r="K1181" s="23"/>
      <c r="Q1181" s="24"/>
    </row>
    <row r="1182" spans="11:17" x14ac:dyDescent="0.25">
      <c r="K1182" s="23"/>
      <c r="Q1182" s="24"/>
    </row>
    <row r="1183" spans="11:17" x14ac:dyDescent="0.25">
      <c r="K1183" s="23"/>
      <c r="Q1183" s="24"/>
    </row>
    <row r="1184" spans="11:17" x14ac:dyDescent="0.25">
      <c r="K1184" s="23"/>
      <c r="Q1184" s="24"/>
    </row>
    <row r="1185" spans="11:17" x14ac:dyDescent="0.25">
      <c r="K1185" s="23"/>
      <c r="Q1185" s="24"/>
    </row>
    <row r="1186" spans="11:17" x14ac:dyDescent="0.25">
      <c r="K1186" s="23"/>
      <c r="Q1186" s="24"/>
    </row>
    <row r="1187" spans="11:17" x14ac:dyDescent="0.25">
      <c r="K1187" s="23"/>
      <c r="Q1187" s="24"/>
    </row>
    <row r="1188" spans="11:17" x14ac:dyDescent="0.25">
      <c r="K1188" s="23"/>
      <c r="Q1188" s="24"/>
    </row>
    <row r="1189" spans="11:17" x14ac:dyDescent="0.25">
      <c r="K1189" s="23"/>
      <c r="Q1189" s="24"/>
    </row>
    <row r="1190" spans="11:17" x14ac:dyDescent="0.25">
      <c r="K1190" s="23"/>
      <c r="Q1190" s="24"/>
    </row>
    <row r="1191" spans="11:17" x14ac:dyDescent="0.25">
      <c r="K1191" s="23"/>
      <c r="Q1191" s="24"/>
    </row>
    <row r="1192" spans="11:17" x14ac:dyDescent="0.25">
      <c r="K1192" s="23"/>
      <c r="Q1192" s="24"/>
    </row>
    <row r="1193" spans="11:17" x14ac:dyDescent="0.25">
      <c r="K1193" s="23"/>
      <c r="Q1193" s="24"/>
    </row>
    <row r="1194" spans="11:17" x14ac:dyDescent="0.25">
      <c r="K1194" s="23"/>
      <c r="Q1194" s="24"/>
    </row>
    <row r="1195" spans="11:17" x14ac:dyDescent="0.25">
      <c r="K1195" s="23"/>
      <c r="Q1195" s="24"/>
    </row>
    <row r="1196" spans="11:17" x14ac:dyDescent="0.25">
      <c r="K1196" s="23"/>
      <c r="Q1196" s="24"/>
    </row>
    <row r="1197" spans="11:17" x14ac:dyDescent="0.25">
      <c r="K1197" s="23"/>
      <c r="Q1197" s="24"/>
    </row>
    <row r="1198" spans="11:17" x14ac:dyDescent="0.25">
      <c r="K1198" s="23"/>
      <c r="Q1198" s="24"/>
    </row>
    <row r="1199" spans="11:17" x14ac:dyDescent="0.25">
      <c r="K1199" s="23"/>
      <c r="Q1199" s="24"/>
    </row>
    <row r="1200" spans="11:17" x14ac:dyDescent="0.25">
      <c r="K1200" s="23"/>
      <c r="Q1200" s="24"/>
    </row>
    <row r="1201" spans="11:17" x14ac:dyDescent="0.25">
      <c r="K1201" s="23"/>
      <c r="Q1201" s="24"/>
    </row>
    <row r="1202" spans="11:17" x14ac:dyDescent="0.25">
      <c r="K1202" s="23"/>
      <c r="Q1202" s="24"/>
    </row>
    <row r="1203" spans="11:17" x14ac:dyDescent="0.25">
      <c r="K1203" s="23"/>
      <c r="Q1203" s="24"/>
    </row>
    <row r="1204" spans="11:17" x14ac:dyDescent="0.25">
      <c r="K1204" s="23"/>
      <c r="Q1204" s="24"/>
    </row>
    <row r="1205" spans="11:17" x14ac:dyDescent="0.25">
      <c r="K1205" s="23"/>
      <c r="Q1205" s="24"/>
    </row>
    <row r="1206" spans="11:17" x14ac:dyDescent="0.25">
      <c r="K1206" s="23"/>
      <c r="Q1206" s="24"/>
    </row>
    <row r="1207" spans="11:17" x14ac:dyDescent="0.25">
      <c r="K1207" s="23"/>
      <c r="Q1207" s="24"/>
    </row>
    <row r="1208" spans="11:17" x14ac:dyDescent="0.25">
      <c r="K1208" s="23"/>
      <c r="Q1208" s="24"/>
    </row>
    <row r="1209" spans="11:17" x14ac:dyDescent="0.25">
      <c r="K1209" s="23"/>
      <c r="Q1209" s="24"/>
    </row>
    <row r="1210" spans="11:17" x14ac:dyDescent="0.25">
      <c r="K1210" s="23"/>
      <c r="Q1210" s="24"/>
    </row>
    <row r="1211" spans="11:17" x14ac:dyDescent="0.25">
      <c r="K1211" s="23"/>
      <c r="Q1211" s="24"/>
    </row>
    <row r="1212" spans="11:17" x14ac:dyDescent="0.25">
      <c r="K1212" s="23"/>
      <c r="Q1212" s="24"/>
    </row>
    <row r="1213" spans="11:17" x14ac:dyDescent="0.25">
      <c r="K1213" s="23"/>
      <c r="Q1213" s="24"/>
    </row>
    <row r="1214" spans="11:17" x14ac:dyDescent="0.25">
      <c r="K1214" s="23"/>
      <c r="Q1214" s="24"/>
    </row>
    <row r="1215" spans="11:17" x14ac:dyDescent="0.25">
      <c r="K1215" s="23"/>
      <c r="Q1215" s="24"/>
    </row>
    <row r="1216" spans="11:17" x14ac:dyDescent="0.25">
      <c r="K1216" s="23"/>
      <c r="Q1216" s="24"/>
    </row>
    <row r="1217" spans="11:17" x14ac:dyDescent="0.25">
      <c r="K1217" s="23"/>
      <c r="Q1217" s="24"/>
    </row>
    <row r="1218" spans="11:17" x14ac:dyDescent="0.25">
      <c r="K1218" s="23"/>
      <c r="Q1218" s="24"/>
    </row>
    <row r="1219" spans="11:17" x14ac:dyDescent="0.25">
      <c r="K1219" s="23"/>
      <c r="Q1219" s="24"/>
    </row>
    <row r="1220" spans="11:17" x14ac:dyDescent="0.25">
      <c r="K1220" s="23"/>
      <c r="Q1220" s="24"/>
    </row>
    <row r="1221" spans="11:17" x14ac:dyDescent="0.25">
      <c r="K1221" s="23"/>
      <c r="Q1221" s="24"/>
    </row>
    <row r="1222" spans="11:17" x14ac:dyDescent="0.25">
      <c r="K1222" s="23"/>
      <c r="Q1222" s="24"/>
    </row>
    <row r="1223" spans="11:17" x14ac:dyDescent="0.25">
      <c r="K1223" s="23"/>
      <c r="Q1223" s="24"/>
    </row>
    <row r="1224" spans="11:17" x14ac:dyDescent="0.25">
      <c r="K1224" s="23"/>
      <c r="Q1224" s="24"/>
    </row>
    <row r="1225" spans="11:17" x14ac:dyDescent="0.25">
      <c r="K1225" s="23"/>
      <c r="Q1225" s="24"/>
    </row>
    <row r="1226" spans="11:17" x14ac:dyDescent="0.25">
      <c r="K1226" s="23"/>
      <c r="Q1226" s="24"/>
    </row>
    <row r="1227" spans="11:17" x14ac:dyDescent="0.25">
      <c r="K1227" s="23"/>
      <c r="Q1227" s="24"/>
    </row>
    <row r="1228" spans="11:17" x14ac:dyDescent="0.25">
      <c r="K1228" s="23"/>
      <c r="Q1228" s="24"/>
    </row>
    <row r="1229" spans="11:17" x14ac:dyDescent="0.25">
      <c r="K1229" s="23"/>
      <c r="Q1229" s="24"/>
    </row>
    <row r="1230" spans="11:17" x14ac:dyDescent="0.25">
      <c r="K1230" s="23"/>
      <c r="Q1230" s="24"/>
    </row>
    <row r="1231" spans="11:17" x14ac:dyDescent="0.25">
      <c r="K1231" s="23"/>
      <c r="Q1231" s="24"/>
    </row>
    <row r="1232" spans="11:17" x14ac:dyDescent="0.25">
      <c r="K1232" s="23"/>
      <c r="Q1232" s="24"/>
    </row>
    <row r="1233" spans="11:17" x14ac:dyDescent="0.25">
      <c r="K1233" s="23"/>
      <c r="Q1233" s="24"/>
    </row>
    <row r="1234" spans="11:17" x14ac:dyDescent="0.25">
      <c r="K1234" s="23"/>
      <c r="Q1234" s="24"/>
    </row>
    <row r="1235" spans="11:17" x14ac:dyDescent="0.25">
      <c r="K1235" s="23"/>
      <c r="Q1235" s="24"/>
    </row>
    <row r="1236" spans="11:17" x14ac:dyDescent="0.25">
      <c r="K1236" s="23"/>
      <c r="Q1236" s="24"/>
    </row>
    <row r="1237" spans="11:17" x14ac:dyDescent="0.25">
      <c r="K1237" s="23"/>
      <c r="Q1237" s="24"/>
    </row>
    <row r="1238" spans="11:17" x14ac:dyDescent="0.25">
      <c r="K1238" s="23"/>
      <c r="Q1238" s="24"/>
    </row>
    <row r="1239" spans="11:17" x14ac:dyDescent="0.25">
      <c r="K1239" s="23"/>
      <c r="Q1239" s="24"/>
    </row>
    <row r="1240" spans="11:17" x14ac:dyDescent="0.25">
      <c r="K1240" s="23"/>
      <c r="Q1240" s="24"/>
    </row>
    <row r="1241" spans="11:17" x14ac:dyDescent="0.25">
      <c r="K1241" s="23"/>
      <c r="Q1241" s="24"/>
    </row>
    <row r="1242" spans="11:17" x14ac:dyDescent="0.25">
      <c r="K1242" s="23"/>
      <c r="Q1242" s="24"/>
    </row>
    <row r="1243" spans="11:17" x14ac:dyDescent="0.25">
      <c r="K1243" s="23"/>
      <c r="Q1243" s="24"/>
    </row>
    <row r="1244" spans="11:17" x14ac:dyDescent="0.25">
      <c r="K1244" s="23"/>
      <c r="Q1244" s="24"/>
    </row>
    <row r="1245" spans="11:17" x14ac:dyDescent="0.25">
      <c r="K1245" s="23"/>
      <c r="Q1245" s="24"/>
    </row>
    <row r="1246" spans="11:17" x14ac:dyDescent="0.25">
      <c r="K1246" s="23"/>
      <c r="Q1246" s="24"/>
    </row>
    <row r="1247" spans="11:17" x14ac:dyDescent="0.25">
      <c r="K1247" s="23"/>
      <c r="Q1247" s="24"/>
    </row>
    <row r="1248" spans="11:17" x14ac:dyDescent="0.25">
      <c r="K1248" s="23"/>
      <c r="Q1248" s="24"/>
    </row>
    <row r="1249" spans="11:17" x14ac:dyDescent="0.25">
      <c r="K1249" s="23"/>
      <c r="Q1249" s="24"/>
    </row>
    <row r="1250" spans="11:17" x14ac:dyDescent="0.25">
      <c r="K1250" s="23"/>
      <c r="Q1250" s="24"/>
    </row>
    <row r="1251" spans="11:17" x14ac:dyDescent="0.25">
      <c r="K1251" s="23"/>
      <c r="Q1251" s="24"/>
    </row>
    <row r="1252" spans="11:17" x14ac:dyDescent="0.25">
      <c r="K1252" s="23"/>
      <c r="Q1252" s="24"/>
    </row>
    <row r="1253" spans="11:17" x14ac:dyDescent="0.25">
      <c r="K1253" s="23"/>
      <c r="Q1253" s="24"/>
    </row>
    <row r="1254" spans="11:17" x14ac:dyDescent="0.25">
      <c r="K1254" s="23"/>
      <c r="Q1254" s="24"/>
    </row>
    <row r="1255" spans="11:17" x14ac:dyDescent="0.25">
      <c r="K1255" s="23"/>
      <c r="Q1255" s="24"/>
    </row>
    <row r="1256" spans="11:17" x14ac:dyDescent="0.25">
      <c r="K1256" s="23"/>
      <c r="Q1256" s="24"/>
    </row>
    <row r="1257" spans="11:17" x14ac:dyDescent="0.25">
      <c r="K1257" s="23"/>
      <c r="Q1257" s="24"/>
    </row>
    <row r="1258" spans="11:17" x14ac:dyDescent="0.25">
      <c r="K1258" s="23"/>
      <c r="Q1258" s="24"/>
    </row>
    <row r="1259" spans="11:17" x14ac:dyDescent="0.25">
      <c r="K1259" s="23"/>
      <c r="Q1259" s="24"/>
    </row>
    <row r="1260" spans="11:17" x14ac:dyDescent="0.25">
      <c r="K1260" s="23"/>
      <c r="Q1260" s="24"/>
    </row>
    <row r="1261" spans="11:17" x14ac:dyDescent="0.25">
      <c r="K1261" s="23"/>
      <c r="Q1261" s="24"/>
    </row>
    <row r="1262" spans="11:17" x14ac:dyDescent="0.25">
      <c r="K1262" s="23"/>
      <c r="Q1262" s="24"/>
    </row>
    <row r="1263" spans="11:17" x14ac:dyDescent="0.25">
      <c r="K1263" s="23"/>
      <c r="Q1263" s="24"/>
    </row>
    <row r="1264" spans="11:17" x14ac:dyDescent="0.25">
      <c r="K1264" s="23"/>
      <c r="Q1264" s="24"/>
    </row>
    <row r="1265" spans="11:17" x14ac:dyDescent="0.25">
      <c r="K1265" s="23"/>
      <c r="Q1265" s="24"/>
    </row>
    <row r="1266" spans="11:17" x14ac:dyDescent="0.25">
      <c r="K1266" s="23"/>
      <c r="Q1266" s="24"/>
    </row>
    <row r="1267" spans="11:17" x14ac:dyDescent="0.25">
      <c r="K1267" s="23"/>
      <c r="Q1267" s="24"/>
    </row>
    <row r="1268" spans="11:17" x14ac:dyDescent="0.25">
      <c r="K1268" s="23"/>
      <c r="Q1268" s="24"/>
    </row>
    <row r="1269" spans="11:17" x14ac:dyDescent="0.25">
      <c r="K1269" s="23"/>
      <c r="Q1269" s="24"/>
    </row>
    <row r="1270" spans="11:17" x14ac:dyDescent="0.25">
      <c r="K1270" s="23"/>
      <c r="Q1270" s="24"/>
    </row>
    <row r="1271" spans="11:17" x14ac:dyDescent="0.25">
      <c r="K1271" s="23"/>
      <c r="Q1271" s="24"/>
    </row>
    <row r="1272" spans="11:17" x14ac:dyDescent="0.25">
      <c r="K1272" s="23"/>
      <c r="Q1272" s="24"/>
    </row>
    <row r="1273" spans="11:17" x14ac:dyDescent="0.25">
      <c r="K1273" s="23"/>
      <c r="Q1273" s="24"/>
    </row>
    <row r="1274" spans="11:17" x14ac:dyDescent="0.25">
      <c r="K1274" s="23"/>
      <c r="Q1274" s="24"/>
    </row>
    <row r="1275" spans="11:17" x14ac:dyDescent="0.25">
      <c r="K1275" s="23"/>
      <c r="Q1275" s="24"/>
    </row>
    <row r="1276" spans="11:17" x14ac:dyDescent="0.25">
      <c r="K1276" s="23"/>
      <c r="Q1276" s="24"/>
    </row>
    <row r="1277" spans="11:17" x14ac:dyDescent="0.25">
      <c r="K1277" s="23"/>
      <c r="Q1277" s="24"/>
    </row>
    <row r="1278" spans="11:17" x14ac:dyDescent="0.25">
      <c r="K1278" s="23"/>
      <c r="Q1278" s="24"/>
    </row>
    <row r="1279" spans="11:17" x14ac:dyDescent="0.25">
      <c r="K1279" s="23"/>
      <c r="Q1279" s="24"/>
    </row>
    <row r="1280" spans="11:17" x14ac:dyDescent="0.25">
      <c r="K1280" s="23"/>
      <c r="Q1280" s="24"/>
    </row>
    <row r="1281" spans="11:17" x14ac:dyDescent="0.25">
      <c r="K1281" s="23"/>
      <c r="Q1281" s="24"/>
    </row>
    <row r="1282" spans="11:17" x14ac:dyDescent="0.25">
      <c r="K1282" s="23"/>
      <c r="Q1282" s="24"/>
    </row>
    <row r="1283" spans="11:17" x14ac:dyDescent="0.25">
      <c r="K1283" s="23"/>
      <c r="Q1283" s="24"/>
    </row>
    <row r="1284" spans="11:17" x14ac:dyDescent="0.25">
      <c r="K1284" s="23"/>
      <c r="Q1284" s="24"/>
    </row>
    <row r="1285" spans="11:17" x14ac:dyDescent="0.25">
      <c r="K1285" s="23"/>
      <c r="Q1285" s="24"/>
    </row>
    <row r="1286" spans="11:17" x14ac:dyDescent="0.25">
      <c r="K1286" s="23"/>
      <c r="Q1286" s="24"/>
    </row>
    <row r="1287" spans="11:17" x14ac:dyDescent="0.25">
      <c r="K1287" s="23"/>
      <c r="Q1287" s="24"/>
    </row>
    <row r="1288" spans="11:17" x14ac:dyDescent="0.25">
      <c r="K1288" s="23"/>
      <c r="Q1288" s="24"/>
    </row>
    <row r="1289" spans="11:17" x14ac:dyDescent="0.25">
      <c r="K1289" s="23"/>
      <c r="Q1289" s="24"/>
    </row>
    <row r="1290" spans="11:17" x14ac:dyDescent="0.25">
      <c r="K1290" s="23"/>
      <c r="Q1290" s="24"/>
    </row>
    <row r="1291" spans="11:17" x14ac:dyDescent="0.25">
      <c r="K1291" s="23"/>
      <c r="Q1291" s="24"/>
    </row>
    <row r="1292" spans="11:17" x14ac:dyDescent="0.25">
      <c r="K1292" s="23"/>
      <c r="Q1292" s="24"/>
    </row>
    <row r="1293" spans="11:17" x14ac:dyDescent="0.25">
      <c r="K1293" s="23"/>
      <c r="Q1293" s="24"/>
    </row>
    <row r="1294" spans="11:17" x14ac:dyDescent="0.25">
      <c r="K1294" s="23"/>
      <c r="Q1294" s="24"/>
    </row>
    <row r="1295" spans="11:17" x14ac:dyDescent="0.25">
      <c r="K1295" s="23"/>
      <c r="Q1295" s="24"/>
    </row>
    <row r="1296" spans="11:17" x14ac:dyDescent="0.25">
      <c r="K1296" s="23"/>
      <c r="Q1296" s="24"/>
    </row>
    <row r="1297" spans="11:17" x14ac:dyDescent="0.25">
      <c r="K1297" s="23"/>
      <c r="Q1297" s="24"/>
    </row>
    <row r="1298" spans="11:17" x14ac:dyDescent="0.25">
      <c r="K1298" s="23"/>
      <c r="Q1298" s="24"/>
    </row>
    <row r="1299" spans="11:17" x14ac:dyDescent="0.25">
      <c r="K1299" s="23"/>
      <c r="Q1299" s="24"/>
    </row>
    <row r="1300" spans="11:17" x14ac:dyDescent="0.25">
      <c r="K1300" s="23"/>
      <c r="Q1300" s="24"/>
    </row>
    <row r="1301" spans="11:17" x14ac:dyDescent="0.25">
      <c r="K1301" s="23"/>
      <c r="Q1301" s="24"/>
    </row>
    <row r="1302" spans="11:17" x14ac:dyDescent="0.25">
      <c r="K1302" s="23"/>
      <c r="Q1302" s="24"/>
    </row>
    <row r="1303" spans="11:17" x14ac:dyDescent="0.25">
      <c r="K1303" s="23"/>
      <c r="Q1303" s="24"/>
    </row>
    <row r="1304" spans="11:17" x14ac:dyDescent="0.25">
      <c r="K1304" s="23"/>
      <c r="Q1304" s="24"/>
    </row>
    <row r="1305" spans="11:17" x14ac:dyDescent="0.25">
      <c r="K1305" s="23"/>
      <c r="Q1305" s="24"/>
    </row>
    <row r="1306" spans="11:17" x14ac:dyDescent="0.25">
      <c r="K1306" s="23"/>
      <c r="Q1306" s="24"/>
    </row>
    <row r="1307" spans="11:17" x14ac:dyDescent="0.25">
      <c r="K1307" s="23"/>
      <c r="Q1307" s="24"/>
    </row>
    <row r="1308" spans="11:17" x14ac:dyDescent="0.25">
      <c r="K1308" s="23"/>
      <c r="Q1308" s="24"/>
    </row>
    <row r="1309" spans="11:17" x14ac:dyDescent="0.25">
      <c r="K1309" s="23"/>
      <c r="Q1309" s="24"/>
    </row>
    <row r="1310" spans="11:17" x14ac:dyDescent="0.25">
      <c r="K1310" s="23"/>
      <c r="Q1310" s="24"/>
    </row>
    <row r="1311" spans="11:17" x14ac:dyDescent="0.25">
      <c r="K1311" s="23"/>
      <c r="Q1311" s="24"/>
    </row>
    <row r="1312" spans="11:17" x14ac:dyDescent="0.25">
      <c r="K1312" s="23"/>
      <c r="Q1312" s="24"/>
    </row>
    <row r="1313" spans="11:17" x14ac:dyDescent="0.25">
      <c r="K1313" s="23"/>
      <c r="Q1313" s="24"/>
    </row>
    <row r="1314" spans="11:17" x14ac:dyDescent="0.25">
      <c r="K1314" s="23"/>
      <c r="Q1314" s="24"/>
    </row>
    <row r="1315" spans="11:17" x14ac:dyDescent="0.25">
      <c r="K1315" s="23"/>
      <c r="Q1315" s="24"/>
    </row>
    <row r="1316" spans="11:17" x14ac:dyDescent="0.25">
      <c r="K1316" s="23"/>
      <c r="Q1316" s="24"/>
    </row>
    <row r="1317" spans="11:17" x14ac:dyDescent="0.25">
      <c r="K1317" s="23"/>
      <c r="Q1317" s="24"/>
    </row>
    <row r="1318" spans="11:17" x14ac:dyDescent="0.25">
      <c r="K1318" s="23"/>
      <c r="Q1318" s="24"/>
    </row>
    <row r="1319" spans="11:17" x14ac:dyDescent="0.25">
      <c r="K1319" s="23"/>
      <c r="Q1319" s="24"/>
    </row>
    <row r="1320" spans="11:17" x14ac:dyDescent="0.25">
      <c r="K1320" s="23"/>
      <c r="Q1320" s="24"/>
    </row>
    <row r="1321" spans="11:17" x14ac:dyDescent="0.25">
      <c r="K1321" s="23"/>
      <c r="Q1321" s="24"/>
    </row>
    <row r="1322" spans="11:17" x14ac:dyDescent="0.25">
      <c r="K1322" s="23"/>
      <c r="Q1322" s="24"/>
    </row>
    <row r="1323" spans="11:17" x14ac:dyDescent="0.25">
      <c r="K1323" s="23"/>
      <c r="Q1323" s="24"/>
    </row>
    <row r="1324" spans="11:17" x14ac:dyDescent="0.25">
      <c r="K1324" s="23"/>
      <c r="Q1324" s="24"/>
    </row>
    <row r="1325" spans="11:17" x14ac:dyDescent="0.25">
      <c r="K1325" s="23"/>
      <c r="Q1325" s="24"/>
    </row>
    <row r="1326" spans="11:17" x14ac:dyDescent="0.25">
      <c r="K1326" s="23"/>
      <c r="Q1326" s="24"/>
    </row>
    <row r="1327" spans="11:17" x14ac:dyDescent="0.25">
      <c r="K1327" s="23"/>
      <c r="Q1327" s="24"/>
    </row>
    <row r="1328" spans="11:17" x14ac:dyDescent="0.25">
      <c r="K1328" s="23"/>
      <c r="Q1328" s="24"/>
    </row>
    <row r="1329" spans="11:17" x14ac:dyDescent="0.25">
      <c r="K1329" s="23"/>
      <c r="Q1329" s="24"/>
    </row>
    <row r="1330" spans="11:17" x14ac:dyDescent="0.25">
      <c r="K1330" s="23"/>
      <c r="Q1330" s="24"/>
    </row>
    <row r="1331" spans="11:17" x14ac:dyDescent="0.25">
      <c r="K1331" s="23"/>
      <c r="Q1331" s="24"/>
    </row>
    <row r="1332" spans="11:17" x14ac:dyDescent="0.25">
      <c r="K1332" s="23"/>
      <c r="Q1332" s="24"/>
    </row>
    <row r="1333" spans="11:17" x14ac:dyDescent="0.25">
      <c r="K1333" s="23"/>
      <c r="Q1333" s="24"/>
    </row>
    <row r="1334" spans="11:17" x14ac:dyDescent="0.25">
      <c r="K1334" s="23"/>
      <c r="Q1334" s="24"/>
    </row>
    <row r="1335" spans="11:17" x14ac:dyDescent="0.25">
      <c r="K1335" s="23"/>
      <c r="Q1335" s="24"/>
    </row>
    <row r="1336" spans="11:17" x14ac:dyDescent="0.25">
      <c r="K1336" s="23"/>
      <c r="Q1336" s="24"/>
    </row>
    <row r="1337" spans="11:17" x14ac:dyDescent="0.25">
      <c r="K1337" s="23"/>
      <c r="Q1337" s="24"/>
    </row>
    <row r="1338" spans="11:17" x14ac:dyDescent="0.25">
      <c r="K1338" s="23"/>
      <c r="Q1338" s="24"/>
    </row>
    <row r="1339" spans="11:17" x14ac:dyDescent="0.25">
      <c r="K1339" s="23"/>
      <c r="Q1339" s="24"/>
    </row>
    <row r="1340" spans="11:17" x14ac:dyDescent="0.25">
      <c r="K1340" s="23"/>
      <c r="Q1340" s="24"/>
    </row>
    <row r="1341" spans="11:17" x14ac:dyDescent="0.25">
      <c r="K1341" s="23"/>
      <c r="Q1341" s="24"/>
    </row>
    <row r="1342" spans="11:17" x14ac:dyDescent="0.25">
      <c r="K1342" s="23"/>
      <c r="Q1342" s="24"/>
    </row>
    <row r="1343" spans="11:17" x14ac:dyDescent="0.25">
      <c r="K1343" s="23"/>
      <c r="Q1343" s="24"/>
    </row>
    <row r="1344" spans="11:17" x14ac:dyDescent="0.25">
      <c r="K1344" s="23"/>
      <c r="Q1344" s="24"/>
    </row>
    <row r="1345" spans="11:17" x14ac:dyDescent="0.25">
      <c r="K1345" s="23"/>
      <c r="Q1345" s="24"/>
    </row>
    <row r="1346" spans="11:17" x14ac:dyDescent="0.25">
      <c r="K1346" s="23"/>
      <c r="Q1346" s="24"/>
    </row>
    <row r="1347" spans="11:17" x14ac:dyDescent="0.25">
      <c r="K1347" s="23"/>
      <c r="Q1347" s="24"/>
    </row>
    <row r="1348" spans="11:17" x14ac:dyDescent="0.25">
      <c r="K1348" s="23"/>
      <c r="Q1348" s="24"/>
    </row>
    <row r="1349" spans="11:17" x14ac:dyDescent="0.25">
      <c r="K1349" s="23"/>
      <c r="Q1349" s="24"/>
    </row>
    <row r="1350" spans="11:17" x14ac:dyDescent="0.25">
      <c r="K1350" s="23"/>
      <c r="Q1350" s="24"/>
    </row>
    <row r="1351" spans="11:17" x14ac:dyDescent="0.25">
      <c r="K1351" s="23"/>
      <c r="Q1351" s="24"/>
    </row>
    <row r="1352" spans="11:17" x14ac:dyDescent="0.25">
      <c r="K1352" s="23"/>
      <c r="Q1352" s="24"/>
    </row>
    <row r="1353" spans="11:17" x14ac:dyDescent="0.25">
      <c r="K1353" s="23"/>
      <c r="Q1353" s="24"/>
    </row>
    <row r="1354" spans="11:17" x14ac:dyDescent="0.25">
      <c r="K1354" s="23"/>
      <c r="Q1354" s="24"/>
    </row>
    <row r="1355" spans="11:17" x14ac:dyDescent="0.25">
      <c r="K1355" s="23"/>
      <c r="Q1355" s="24"/>
    </row>
    <row r="1356" spans="11:17" x14ac:dyDescent="0.25">
      <c r="K1356" s="23"/>
      <c r="Q1356" s="24"/>
    </row>
    <row r="1357" spans="11:17" x14ac:dyDescent="0.25">
      <c r="K1357" s="23"/>
      <c r="Q1357" s="24"/>
    </row>
    <row r="1358" spans="11:17" x14ac:dyDescent="0.25">
      <c r="K1358" s="23"/>
      <c r="Q1358" s="24"/>
    </row>
    <row r="1359" spans="11:17" x14ac:dyDescent="0.25">
      <c r="K1359" s="23"/>
      <c r="Q1359" s="24"/>
    </row>
    <row r="1360" spans="11:17" x14ac:dyDescent="0.25">
      <c r="K1360" s="23"/>
      <c r="Q1360" s="24"/>
    </row>
    <row r="1361" spans="11:17" x14ac:dyDescent="0.25">
      <c r="K1361" s="23"/>
      <c r="Q1361" s="24"/>
    </row>
    <row r="1362" spans="11:17" x14ac:dyDescent="0.25">
      <c r="K1362" s="23"/>
      <c r="Q1362" s="24"/>
    </row>
    <row r="1363" spans="11:17" x14ac:dyDescent="0.25">
      <c r="K1363" s="23"/>
      <c r="Q1363" s="24"/>
    </row>
    <row r="1364" spans="11:17" x14ac:dyDescent="0.25">
      <c r="K1364" s="23"/>
      <c r="Q1364" s="24"/>
    </row>
    <row r="1365" spans="11:17" x14ac:dyDescent="0.25">
      <c r="K1365" s="23"/>
      <c r="Q1365" s="24"/>
    </row>
    <row r="1366" spans="11:17" x14ac:dyDescent="0.25">
      <c r="K1366" s="23"/>
      <c r="Q1366" s="24"/>
    </row>
    <row r="1367" spans="11:17" x14ac:dyDescent="0.25">
      <c r="K1367" s="23"/>
      <c r="Q1367" s="24"/>
    </row>
    <row r="1368" spans="11:17" x14ac:dyDescent="0.25">
      <c r="K1368" s="23"/>
      <c r="Q1368" s="24"/>
    </row>
    <row r="1369" spans="11:17" x14ac:dyDescent="0.25">
      <c r="K1369" s="23"/>
      <c r="Q1369" s="24"/>
    </row>
    <row r="1370" spans="11:17" x14ac:dyDescent="0.25">
      <c r="K1370" s="23"/>
      <c r="Q1370" s="24"/>
    </row>
    <row r="1371" spans="11:17" x14ac:dyDescent="0.25">
      <c r="K1371" s="23"/>
      <c r="Q1371" s="24"/>
    </row>
    <row r="1372" spans="11:17" x14ac:dyDescent="0.25">
      <c r="K1372" s="23"/>
      <c r="Q1372" s="24"/>
    </row>
    <row r="1373" spans="11:17" x14ac:dyDescent="0.25">
      <c r="K1373" s="23"/>
      <c r="Q1373" s="24"/>
    </row>
    <row r="1374" spans="11:17" x14ac:dyDescent="0.25">
      <c r="K1374" s="23"/>
      <c r="Q1374" s="24"/>
    </row>
    <row r="1375" spans="11:17" x14ac:dyDescent="0.25">
      <c r="K1375" s="23"/>
      <c r="Q1375" s="24"/>
    </row>
    <row r="1376" spans="11:17" x14ac:dyDescent="0.25">
      <c r="K1376" s="23"/>
      <c r="Q1376" s="24"/>
    </row>
    <row r="1377" spans="11:17" x14ac:dyDescent="0.25">
      <c r="K1377" s="23"/>
      <c r="Q1377" s="24"/>
    </row>
    <row r="1378" spans="11:17" x14ac:dyDescent="0.25">
      <c r="K1378" s="23"/>
      <c r="Q1378" s="24"/>
    </row>
    <row r="1379" spans="11:17" x14ac:dyDescent="0.25">
      <c r="K1379" s="23"/>
      <c r="Q1379" s="24"/>
    </row>
    <row r="1380" spans="11:17" x14ac:dyDescent="0.25">
      <c r="K1380" s="23"/>
      <c r="Q1380" s="24"/>
    </row>
    <row r="1381" spans="11:17" x14ac:dyDescent="0.25">
      <c r="K1381" s="23"/>
      <c r="Q1381" s="24"/>
    </row>
    <row r="1382" spans="11:17" x14ac:dyDescent="0.25">
      <c r="K1382" s="23"/>
      <c r="Q1382" s="24"/>
    </row>
    <row r="1383" spans="11:17" x14ac:dyDescent="0.25">
      <c r="K1383" s="23"/>
      <c r="Q1383" s="24"/>
    </row>
    <row r="1384" spans="11:17" x14ac:dyDescent="0.25">
      <c r="K1384" s="23"/>
      <c r="Q1384" s="24"/>
    </row>
    <row r="1385" spans="11:17" x14ac:dyDescent="0.25">
      <c r="K1385" s="23"/>
      <c r="Q1385" s="24"/>
    </row>
    <row r="1386" spans="11:17" x14ac:dyDescent="0.25">
      <c r="K1386" s="23"/>
      <c r="Q1386" s="24"/>
    </row>
    <row r="1387" spans="11:17" x14ac:dyDescent="0.25">
      <c r="K1387" s="23"/>
      <c r="Q1387" s="24"/>
    </row>
    <row r="1388" spans="11:17" x14ac:dyDescent="0.25">
      <c r="K1388" s="23"/>
      <c r="Q1388" s="24"/>
    </row>
    <row r="1389" spans="11:17" x14ac:dyDescent="0.25">
      <c r="K1389" s="23"/>
      <c r="Q1389" s="24"/>
    </row>
    <row r="1390" spans="11:17" x14ac:dyDescent="0.25">
      <c r="K1390" s="23"/>
      <c r="Q1390" s="24"/>
    </row>
    <row r="1391" spans="11:17" x14ac:dyDescent="0.25">
      <c r="K1391" s="23"/>
      <c r="Q1391" s="24"/>
    </row>
    <row r="1392" spans="11:17" x14ac:dyDescent="0.25">
      <c r="K1392" s="23"/>
      <c r="Q1392" s="24"/>
    </row>
    <row r="1393" spans="11:17" x14ac:dyDescent="0.25">
      <c r="K1393" s="23"/>
      <c r="Q1393" s="24"/>
    </row>
    <row r="1394" spans="11:17" x14ac:dyDescent="0.25">
      <c r="K1394" s="23"/>
      <c r="Q1394" s="24"/>
    </row>
    <row r="1395" spans="11:17" x14ac:dyDescent="0.25">
      <c r="K1395" s="23"/>
      <c r="Q1395" s="24"/>
    </row>
    <row r="1396" spans="11:17" x14ac:dyDescent="0.25">
      <c r="K1396" s="23"/>
      <c r="Q1396" s="24"/>
    </row>
    <row r="1397" spans="11:17" x14ac:dyDescent="0.25">
      <c r="K1397" s="23"/>
      <c r="Q1397" s="24"/>
    </row>
    <row r="1398" spans="11:17" x14ac:dyDescent="0.25">
      <c r="K1398" s="23"/>
      <c r="Q1398" s="24"/>
    </row>
    <row r="1399" spans="11:17" x14ac:dyDescent="0.25">
      <c r="K1399" s="23"/>
      <c r="Q1399" s="24"/>
    </row>
    <row r="1400" spans="11:17" x14ac:dyDescent="0.25">
      <c r="K1400" s="23"/>
      <c r="Q1400" s="24"/>
    </row>
    <row r="1401" spans="11:17" x14ac:dyDescent="0.25">
      <c r="K1401" s="23"/>
      <c r="Q1401" s="24"/>
    </row>
    <row r="1402" spans="11:17" x14ac:dyDescent="0.25">
      <c r="K1402" s="23"/>
      <c r="Q1402" s="24"/>
    </row>
    <row r="1403" spans="11:17" x14ac:dyDescent="0.25">
      <c r="K1403" s="23"/>
      <c r="Q1403" s="24"/>
    </row>
    <row r="1404" spans="11:17" x14ac:dyDescent="0.25">
      <c r="K1404" s="23"/>
      <c r="Q1404" s="24"/>
    </row>
    <row r="1405" spans="11:17" x14ac:dyDescent="0.25">
      <c r="K1405" s="23"/>
      <c r="Q1405" s="24"/>
    </row>
    <row r="1406" spans="11:17" x14ac:dyDescent="0.25">
      <c r="K1406" s="23"/>
      <c r="Q1406" s="24"/>
    </row>
    <row r="1407" spans="11:17" x14ac:dyDescent="0.25">
      <c r="K1407" s="23"/>
      <c r="Q1407" s="24"/>
    </row>
    <row r="1408" spans="11:17" x14ac:dyDescent="0.25">
      <c r="K1408" s="23"/>
      <c r="Q1408" s="24"/>
    </row>
    <row r="1409" spans="11:17" x14ac:dyDescent="0.25">
      <c r="K1409" s="23"/>
      <c r="Q1409" s="24"/>
    </row>
    <row r="1410" spans="11:17" x14ac:dyDescent="0.25">
      <c r="K1410" s="23"/>
      <c r="Q1410" s="24"/>
    </row>
    <row r="1411" spans="11:17" x14ac:dyDescent="0.25">
      <c r="K1411" s="23"/>
      <c r="Q1411" s="24"/>
    </row>
    <row r="1412" spans="11:17" x14ac:dyDescent="0.25">
      <c r="K1412" s="23"/>
      <c r="Q1412" s="24"/>
    </row>
    <row r="1413" spans="11:17" x14ac:dyDescent="0.25">
      <c r="K1413" s="23"/>
      <c r="Q1413" s="24"/>
    </row>
    <row r="1414" spans="11:17" x14ac:dyDescent="0.25">
      <c r="K1414" s="23"/>
      <c r="Q1414" s="24"/>
    </row>
    <row r="1415" spans="11:17" x14ac:dyDescent="0.25">
      <c r="K1415" s="23"/>
      <c r="Q1415" s="24"/>
    </row>
    <row r="1416" spans="11:17" x14ac:dyDescent="0.25">
      <c r="K1416" s="23"/>
      <c r="Q1416" s="24"/>
    </row>
    <row r="1417" spans="11:17" x14ac:dyDescent="0.25">
      <c r="K1417" s="23"/>
      <c r="Q1417" s="24"/>
    </row>
    <row r="1418" spans="11:17" x14ac:dyDescent="0.25">
      <c r="K1418" s="23"/>
      <c r="Q1418" s="24"/>
    </row>
    <row r="1419" spans="11:17" x14ac:dyDescent="0.25">
      <c r="K1419" s="23"/>
      <c r="Q1419" s="24"/>
    </row>
    <row r="1420" spans="11:17" x14ac:dyDescent="0.25">
      <c r="K1420" s="23"/>
      <c r="Q1420" s="24"/>
    </row>
    <row r="1421" spans="11:17" x14ac:dyDescent="0.25">
      <c r="K1421" s="23"/>
      <c r="Q1421" s="24"/>
    </row>
    <row r="1422" spans="11:17" x14ac:dyDescent="0.25">
      <c r="K1422" s="23"/>
      <c r="Q1422" s="24"/>
    </row>
    <row r="1423" spans="11:17" x14ac:dyDescent="0.25">
      <c r="K1423" s="23"/>
      <c r="Q1423" s="24"/>
    </row>
    <row r="1424" spans="11:17" x14ac:dyDescent="0.25">
      <c r="K1424" s="23"/>
      <c r="Q1424" s="24"/>
    </row>
    <row r="1425" spans="11:17" x14ac:dyDescent="0.25">
      <c r="K1425" s="23"/>
      <c r="Q1425" s="24"/>
    </row>
    <row r="1426" spans="11:17" x14ac:dyDescent="0.25">
      <c r="K1426" s="23"/>
      <c r="Q1426" s="24"/>
    </row>
    <row r="1427" spans="11:17" x14ac:dyDescent="0.25">
      <c r="K1427" s="23"/>
      <c r="Q1427" s="24"/>
    </row>
    <row r="1428" spans="11:17" x14ac:dyDescent="0.25">
      <c r="K1428" s="23"/>
      <c r="Q1428" s="24"/>
    </row>
    <row r="1429" spans="11:17" x14ac:dyDescent="0.25">
      <c r="K1429" s="23"/>
      <c r="Q1429" s="24"/>
    </row>
    <row r="1430" spans="11:17" x14ac:dyDescent="0.25">
      <c r="K1430" s="23"/>
      <c r="Q1430" s="24"/>
    </row>
    <row r="1431" spans="11:17" x14ac:dyDescent="0.25">
      <c r="K1431" s="23"/>
      <c r="Q1431" s="24"/>
    </row>
    <row r="1432" spans="11:17" x14ac:dyDescent="0.25">
      <c r="K1432" s="23"/>
      <c r="Q1432" s="24"/>
    </row>
    <row r="1433" spans="11:17" x14ac:dyDescent="0.25">
      <c r="K1433" s="23"/>
      <c r="Q1433" s="24"/>
    </row>
    <row r="1434" spans="11:17" x14ac:dyDescent="0.25">
      <c r="K1434" s="23"/>
      <c r="Q1434" s="24"/>
    </row>
    <row r="1435" spans="11:17" x14ac:dyDescent="0.25">
      <c r="K1435" s="23"/>
      <c r="Q1435" s="24"/>
    </row>
    <row r="1436" spans="11:17" x14ac:dyDescent="0.25">
      <c r="K1436" s="23"/>
      <c r="Q1436" s="24"/>
    </row>
    <row r="1437" spans="11:17" x14ac:dyDescent="0.25">
      <c r="K1437" s="23"/>
      <c r="Q1437" s="24"/>
    </row>
    <row r="1438" spans="11:17" x14ac:dyDescent="0.25">
      <c r="K1438" s="23"/>
      <c r="Q1438" s="24"/>
    </row>
    <row r="1439" spans="11:17" x14ac:dyDescent="0.25">
      <c r="K1439" s="23"/>
      <c r="Q1439" s="24"/>
    </row>
    <row r="1440" spans="11:17" x14ac:dyDescent="0.25">
      <c r="K1440" s="23"/>
      <c r="Q1440" s="24"/>
    </row>
    <row r="1441" spans="11:17" x14ac:dyDescent="0.25">
      <c r="K1441" s="23"/>
      <c r="Q1441" s="24"/>
    </row>
    <row r="1442" spans="11:17" x14ac:dyDescent="0.25">
      <c r="K1442" s="23"/>
      <c r="Q1442" s="24"/>
    </row>
    <row r="1443" spans="11:17" x14ac:dyDescent="0.25">
      <c r="K1443" s="23"/>
      <c r="Q1443" s="24"/>
    </row>
    <row r="1444" spans="11:17" x14ac:dyDescent="0.25">
      <c r="K1444" s="23"/>
      <c r="Q1444" s="24"/>
    </row>
    <row r="1445" spans="11:17" x14ac:dyDescent="0.25">
      <c r="K1445" s="23"/>
      <c r="Q1445" s="24"/>
    </row>
    <row r="1446" spans="11:17" x14ac:dyDescent="0.25">
      <c r="K1446" s="23"/>
      <c r="Q1446" s="24"/>
    </row>
    <row r="1447" spans="11:17" x14ac:dyDescent="0.25">
      <c r="K1447" s="23"/>
      <c r="Q1447" s="24"/>
    </row>
    <row r="1448" spans="11:17" x14ac:dyDescent="0.25">
      <c r="K1448" s="23"/>
      <c r="Q1448" s="24"/>
    </row>
    <row r="1449" spans="11:17" x14ac:dyDescent="0.25">
      <c r="K1449" s="23"/>
      <c r="Q1449" s="24"/>
    </row>
    <row r="1450" spans="11:17" x14ac:dyDescent="0.25">
      <c r="K1450" s="23"/>
      <c r="Q1450" s="24"/>
    </row>
    <row r="1451" spans="11:17" x14ac:dyDescent="0.25">
      <c r="K1451" s="23"/>
      <c r="Q1451" s="24"/>
    </row>
    <row r="1452" spans="11:17" x14ac:dyDescent="0.25">
      <c r="K1452" s="23"/>
      <c r="Q1452" s="24"/>
    </row>
    <row r="1453" spans="11:17" x14ac:dyDescent="0.25">
      <c r="K1453" s="23"/>
      <c r="Q1453" s="24"/>
    </row>
    <row r="1454" spans="11:17" x14ac:dyDescent="0.25">
      <c r="K1454" s="23"/>
      <c r="Q1454" s="24"/>
    </row>
    <row r="1455" spans="11:17" x14ac:dyDescent="0.25">
      <c r="K1455" s="23"/>
      <c r="Q1455" s="24"/>
    </row>
    <row r="1456" spans="11:17" x14ac:dyDescent="0.25">
      <c r="K1456" s="23"/>
      <c r="Q1456" s="24"/>
    </row>
    <row r="1457" spans="11:17" x14ac:dyDescent="0.25">
      <c r="K1457" s="23"/>
      <c r="Q1457" s="24"/>
    </row>
    <row r="1458" spans="11:17" x14ac:dyDescent="0.25">
      <c r="K1458" s="23"/>
      <c r="Q1458" s="24"/>
    </row>
    <row r="1459" spans="11:17" x14ac:dyDescent="0.25">
      <c r="K1459" s="23"/>
      <c r="Q1459" s="24"/>
    </row>
    <row r="1460" spans="11:17" x14ac:dyDescent="0.25">
      <c r="K1460" s="23"/>
      <c r="Q1460" s="24"/>
    </row>
    <row r="1461" spans="11:17" x14ac:dyDescent="0.25">
      <c r="K1461" s="23"/>
      <c r="Q1461" s="24"/>
    </row>
    <row r="1462" spans="11:17" x14ac:dyDescent="0.25">
      <c r="K1462" s="23"/>
      <c r="Q1462" s="24"/>
    </row>
    <row r="1463" spans="11:17" x14ac:dyDescent="0.25">
      <c r="K1463" s="23"/>
      <c r="Q1463" s="24"/>
    </row>
    <row r="1464" spans="11:17" x14ac:dyDescent="0.25">
      <c r="K1464" s="23"/>
      <c r="Q1464" s="24"/>
    </row>
    <row r="1465" spans="11:17" x14ac:dyDescent="0.25">
      <c r="K1465" s="23"/>
      <c r="Q1465" s="24"/>
    </row>
    <row r="1466" spans="11:17" x14ac:dyDescent="0.25">
      <c r="K1466" s="23"/>
      <c r="Q1466" s="24"/>
    </row>
    <row r="1467" spans="11:17" x14ac:dyDescent="0.25">
      <c r="K1467" s="23"/>
      <c r="Q1467" s="24"/>
    </row>
    <row r="1468" spans="11:17" x14ac:dyDescent="0.25">
      <c r="K1468" s="23"/>
      <c r="Q1468" s="24"/>
    </row>
    <row r="1469" spans="11:17" x14ac:dyDescent="0.25">
      <c r="K1469" s="23"/>
      <c r="Q1469" s="24"/>
    </row>
    <row r="1470" spans="11:17" x14ac:dyDescent="0.25">
      <c r="K1470" s="23"/>
      <c r="Q1470" s="24"/>
    </row>
    <row r="1471" spans="11:17" x14ac:dyDescent="0.25">
      <c r="K1471" s="23"/>
      <c r="Q1471" s="24"/>
    </row>
    <row r="1472" spans="11:17" x14ac:dyDescent="0.25">
      <c r="K1472" s="23"/>
      <c r="Q1472" s="24"/>
    </row>
    <row r="1473" spans="11:17" x14ac:dyDescent="0.25">
      <c r="K1473" s="23"/>
      <c r="Q1473" s="24"/>
    </row>
    <row r="1474" spans="11:17" x14ac:dyDescent="0.25">
      <c r="K1474" s="23"/>
      <c r="Q1474" s="24"/>
    </row>
    <row r="1475" spans="11:17" x14ac:dyDescent="0.25">
      <c r="K1475" s="23"/>
      <c r="Q1475" s="24"/>
    </row>
    <row r="1476" spans="11:17" x14ac:dyDescent="0.25">
      <c r="K1476" s="23"/>
      <c r="Q1476" s="24"/>
    </row>
    <row r="1477" spans="11:17" x14ac:dyDescent="0.25">
      <c r="K1477" s="23"/>
      <c r="Q1477" s="24"/>
    </row>
    <row r="1478" spans="11:17" x14ac:dyDescent="0.25">
      <c r="K1478" s="23"/>
      <c r="Q1478" s="24"/>
    </row>
    <row r="1479" spans="11:17" x14ac:dyDescent="0.25">
      <c r="K1479" s="23"/>
      <c r="Q1479" s="24"/>
    </row>
    <row r="1480" spans="11:17" x14ac:dyDescent="0.25">
      <c r="K1480" s="23"/>
      <c r="Q1480" s="24"/>
    </row>
    <row r="1481" spans="11:17" x14ac:dyDescent="0.25">
      <c r="K1481" s="23"/>
      <c r="Q1481" s="24"/>
    </row>
    <row r="1482" spans="11:17" x14ac:dyDescent="0.25">
      <c r="K1482" s="23"/>
      <c r="Q1482" s="24"/>
    </row>
    <row r="1483" spans="11:17" x14ac:dyDescent="0.25">
      <c r="K1483" s="23"/>
      <c r="Q1483" s="24"/>
    </row>
    <row r="1484" spans="11:17" x14ac:dyDescent="0.25">
      <c r="K1484" s="23"/>
      <c r="Q1484" s="24"/>
    </row>
    <row r="1485" spans="11:17" x14ac:dyDescent="0.25">
      <c r="K1485" s="23"/>
      <c r="Q1485" s="24"/>
    </row>
    <row r="1486" spans="11:17" x14ac:dyDescent="0.25">
      <c r="K1486" s="23"/>
      <c r="Q1486" s="24"/>
    </row>
    <row r="1487" spans="11:17" x14ac:dyDescent="0.25">
      <c r="K1487" s="23"/>
      <c r="Q1487" s="24"/>
    </row>
    <row r="1488" spans="11:17" x14ac:dyDescent="0.25">
      <c r="K1488" s="23"/>
      <c r="Q1488" s="24"/>
    </row>
    <row r="1489" spans="11:17" x14ac:dyDescent="0.25">
      <c r="K1489" s="23"/>
      <c r="Q1489" s="24"/>
    </row>
    <row r="1490" spans="11:17" x14ac:dyDescent="0.25">
      <c r="K1490" s="23"/>
      <c r="Q1490" s="24"/>
    </row>
    <row r="1491" spans="11:17" x14ac:dyDescent="0.25">
      <c r="K1491" s="23"/>
      <c r="Q1491" s="24"/>
    </row>
    <row r="1492" spans="11:17" x14ac:dyDescent="0.25">
      <c r="K1492" s="23"/>
      <c r="Q1492" s="24"/>
    </row>
    <row r="1493" spans="11:17" x14ac:dyDescent="0.25">
      <c r="K1493" s="23"/>
      <c r="Q1493" s="24"/>
    </row>
    <row r="1494" spans="11:17" x14ac:dyDescent="0.25">
      <c r="K1494" s="23"/>
      <c r="Q1494" s="24"/>
    </row>
    <row r="1495" spans="11:17" x14ac:dyDescent="0.25">
      <c r="K1495" s="23"/>
      <c r="Q1495" s="24"/>
    </row>
    <row r="1496" spans="11:17" x14ac:dyDescent="0.25">
      <c r="K1496" s="23"/>
      <c r="Q1496" s="24"/>
    </row>
    <row r="1497" spans="11:17" x14ac:dyDescent="0.25">
      <c r="K1497" s="23"/>
      <c r="Q1497" s="24"/>
    </row>
    <row r="1498" spans="11:17" x14ac:dyDescent="0.25">
      <c r="K1498" s="23"/>
      <c r="Q1498" s="24"/>
    </row>
    <row r="1499" spans="11:17" x14ac:dyDescent="0.25">
      <c r="K1499" s="23"/>
      <c r="Q1499" s="24"/>
    </row>
    <row r="1500" spans="11:17" x14ac:dyDescent="0.25">
      <c r="K1500" s="23"/>
      <c r="Q1500" s="24"/>
    </row>
    <row r="1501" spans="11:17" x14ac:dyDescent="0.25">
      <c r="K1501" s="23"/>
      <c r="Q1501" s="24"/>
    </row>
    <row r="1502" spans="11:17" x14ac:dyDescent="0.25">
      <c r="K1502" s="23"/>
      <c r="Q1502" s="24"/>
    </row>
    <row r="1503" spans="11:17" x14ac:dyDescent="0.25">
      <c r="K1503" s="23"/>
      <c r="Q1503" s="24"/>
    </row>
    <row r="1504" spans="11:17" x14ac:dyDescent="0.25">
      <c r="K1504" s="23"/>
      <c r="Q1504" s="24"/>
    </row>
    <row r="1505" spans="11:17" x14ac:dyDescent="0.25">
      <c r="K1505" s="23"/>
      <c r="Q1505" s="24"/>
    </row>
    <row r="1506" spans="11:17" x14ac:dyDescent="0.25">
      <c r="K1506" s="23"/>
      <c r="Q1506" s="24"/>
    </row>
    <row r="1507" spans="11:17" x14ac:dyDescent="0.25">
      <c r="K1507" s="23"/>
      <c r="Q1507" s="24"/>
    </row>
    <row r="1508" spans="11:17" x14ac:dyDescent="0.25">
      <c r="K1508" s="23"/>
      <c r="Q1508" s="24"/>
    </row>
    <row r="1509" spans="11:17" x14ac:dyDescent="0.25">
      <c r="K1509" s="23"/>
      <c r="Q1509" s="24"/>
    </row>
    <row r="1510" spans="11:17" x14ac:dyDescent="0.25">
      <c r="K1510" s="23"/>
      <c r="Q1510" s="24"/>
    </row>
    <row r="1511" spans="11:17" x14ac:dyDescent="0.25">
      <c r="K1511" s="23"/>
      <c r="Q1511" s="24"/>
    </row>
    <row r="1512" spans="11:17" x14ac:dyDescent="0.25">
      <c r="K1512" s="23"/>
      <c r="Q1512" s="24"/>
    </row>
    <row r="1513" spans="11:17" x14ac:dyDescent="0.25">
      <c r="K1513" s="23"/>
      <c r="Q1513" s="24"/>
    </row>
    <row r="1514" spans="11:17" x14ac:dyDescent="0.25">
      <c r="K1514" s="23"/>
      <c r="Q1514" s="24"/>
    </row>
    <row r="1515" spans="11:17" x14ac:dyDescent="0.25">
      <c r="K1515" s="23"/>
      <c r="Q1515" s="24"/>
    </row>
    <row r="1516" spans="11:17" x14ac:dyDescent="0.25">
      <c r="K1516" s="23"/>
      <c r="Q1516" s="24"/>
    </row>
    <row r="1517" spans="11:17" x14ac:dyDescent="0.25">
      <c r="K1517" s="23"/>
      <c r="Q1517" s="24"/>
    </row>
    <row r="1518" spans="11:17" x14ac:dyDescent="0.25">
      <c r="K1518" s="23"/>
      <c r="Q1518" s="24"/>
    </row>
    <row r="1519" spans="11:17" x14ac:dyDescent="0.25">
      <c r="K1519" s="23"/>
      <c r="Q1519" s="24"/>
    </row>
    <row r="1520" spans="11:17" x14ac:dyDescent="0.25">
      <c r="K1520" s="23"/>
      <c r="Q1520" s="24"/>
    </row>
    <row r="1521" spans="11:17" x14ac:dyDescent="0.25">
      <c r="K1521" s="23"/>
      <c r="Q1521" s="24"/>
    </row>
    <row r="1522" spans="11:17" x14ac:dyDescent="0.25">
      <c r="K1522" s="23"/>
      <c r="Q1522" s="24"/>
    </row>
    <row r="1523" spans="11:17" x14ac:dyDescent="0.25">
      <c r="K1523" s="23"/>
      <c r="Q1523" s="24"/>
    </row>
    <row r="1524" spans="11:17" x14ac:dyDescent="0.25">
      <c r="K1524" s="23"/>
      <c r="Q1524" s="24"/>
    </row>
    <row r="1525" spans="11:17" x14ac:dyDescent="0.25">
      <c r="K1525" s="23"/>
      <c r="Q1525" s="24"/>
    </row>
    <row r="1526" spans="11:17" x14ac:dyDescent="0.25">
      <c r="K1526" s="23"/>
      <c r="Q1526" s="24"/>
    </row>
    <row r="1527" spans="11:17" x14ac:dyDescent="0.25">
      <c r="K1527" s="23"/>
      <c r="Q1527" s="24"/>
    </row>
    <row r="1528" spans="11:17" x14ac:dyDescent="0.25">
      <c r="K1528" s="23"/>
      <c r="Q1528" s="24"/>
    </row>
    <row r="1529" spans="11:17" x14ac:dyDescent="0.25">
      <c r="K1529" s="23"/>
      <c r="Q1529" s="24"/>
    </row>
    <row r="1530" spans="11:17" x14ac:dyDescent="0.25">
      <c r="K1530" s="23"/>
      <c r="Q1530" s="24"/>
    </row>
    <row r="1531" spans="11:17" x14ac:dyDescent="0.25">
      <c r="K1531" s="23"/>
      <c r="Q1531" s="24"/>
    </row>
    <row r="1532" spans="11:17" x14ac:dyDescent="0.25">
      <c r="K1532" s="23"/>
      <c r="Q1532" s="24"/>
    </row>
    <row r="1533" spans="11:17" x14ac:dyDescent="0.25">
      <c r="K1533" s="23"/>
      <c r="Q1533" s="24"/>
    </row>
    <row r="1534" spans="11:17" x14ac:dyDescent="0.25">
      <c r="K1534" s="23"/>
      <c r="Q1534" s="24"/>
    </row>
    <row r="1535" spans="11:17" x14ac:dyDescent="0.25">
      <c r="K1535" s="23"/>
      <c r="Q1535" s="24"/>
    </row>
    <row r="1536" spans="11:17" x14ac:dyDescent="0.25">
      <c r="K1536" s="23"/>
      <c r="Q1536" s="24"/>
    </row>
    <row r="1537" spans="11:17" x14ac:dyDescent="0.25">
      <c r="K1537" s="23"/>
      <c r="Q1537" s="24"/>
    </row>
    <row r="1538" spans="11:17" x14ac:dyDescent="0.25">
      <c r="K1538" s="23"/>
      <c r="Q1538" s="24"/>
    </row>
    <row r="1539" spans="11:17" x14ac:dyDescent="0.25">
      <c r="K1539" s="23"/>
      <c r="Q1539" s="24"/>
    </row>
    <row r="1540" spans="11:17" x14ac:dyDescent="0.25">
      <c r="K1540" s="23"/>
      <c r="Q1540" s="24"/>
    </row>
    <row r="1541" spans="11:17" x14ac:dyDescent="0.25">
      <c r="K1541" s="23"/>
      <c r="Q1541" s="24"/>
    </row>
    <row r="1542" spans="11:17" x14ac:dyDescent="0.25">
      <c r="K1542" s="23"/>
      <c r="Q1542" s="24"/>
    </row>
    <row r="1543" spans="11:17" x14ac:dyDescent="0.25">
      <c r="K1543" s="23"/>
      <c r="Q1543" s="24"/>
    </row>
    <row r="1544" spans="11:17" x14ac:dyDescent="0.25">
      <c r="K1544" s="23"/>
      <c r="Q1544" s="24"/>
    </row>
    <row r="1545" spans="11:17" x14ac:dyDescent="0.25">
      <c r="K1545" s="23"/>
      <c r="Q1545" s="24"/>
    </row>
    <row r="1546" spans="11:17" x14ac:dyDescent="0.25">
      <c r="K1546" s="23"/>
      <c r="Q1546" s="24"/>
    </row>
    <row r="1547" spans="11:17" x14ac:dyDescent="0.25">
      <c r="K1547" s="23"/>
      <c r="Q1547" s="24"/>
    </row>
    <row r="1548" spans="11:17" x14ac:dyDescent="0.25">
      <c r="K1548" s="23"/>
      <c r="Q1548" s="24"/>
    </row>
    <row r="1549" spans="11:17" x14ac:dyDescent="0.25">
      <c r="K1549" s="23"/>
      <c r="Q1549" s="24"/>
    </row>
    <row r="1550" spans="11:17" x14ac:dyDescent="0.25">
      <c r="K1550" s="23"/>
      <c r="Q1550" s="24"/>
    </row>
    <row r="1551" spans="11:17" x14ac:dyDescent="0.25">
      <c r="K1551" s="23"/>
      <c r="Q1551" s="24"/>
    </row>
    <row r="1552" spans="11:17" x14ac:dyDescent="0.25">
      <c r="K1552" s="23"/>
      <c r="Q1552" s="24"/>
    </row>
    <row r="1553" spans="11:17" x14ac:dyDescent="0.25">
      <c r="K1553" s="23"/>
      <c r="Q1553" s="24"/>
    </row>
    <row r="1554" spans="11:17" x14ac:dyDescent="0.25">
      <c r="K1554" s="23"/>
      <c r="Q1554" s="24"/>
    </row>
    <row r="1555" spans="11:17" x14ac:dyDescent="0.25">
      <c r="K1555" s="23"/>
      <c r="Q1555" s="24"/>
    </row>
    <row r="1556" spans="11:17" x14ac:dyDescent="0.25">
      <c r="K1556" s="23"/>
      <c r="Q1556" s="24"/>
    </row>
    <row r="1557" spans="11:17" x14ac:dyDescent="0.25">
      <c r="K1557" s="23"/>
      <c r="Q1557" s="24"/>
    </row>
    <row r="1558" spans="11:17" x14ac:dyDescent="0.25">
      <c r="K1558" s="23"/>
      <c r="Q1558" s="24"/>
    </row>
    <row r="1559" spans="11:17" x14ac:dyDescent="0.25">
      <c r="K1559" s="23"/>
      <c r="Q1559" s="24"/>
    </row>
    <row r="1560" spans="11:17" x14ac:dyDescent="0.25">
      <c r="K1560" s="23"/>
      <c r="Q1560" s="24"/>
    </row>
    <row r="1561" spans="11:17" x14ac:dyDescent="0.25">
      <c r="K1561" s="23"/>
      <c r="Q1561" s="24"/>
    </row>
    <row r="1562" spans="11:17" x14ac:dyDescent="0.25">
      <c r="K1562" s="23"/>
      <c r="Q1562" s="24"/>
    </row>
    <row r="1563" spans="11:17" x14ac:dyDescent="0.25">
      <c r="K1563" s="23"/>
      <c r="Q1563" s="24"/>
    </row>
    <row r="1564" spans="11:17" x14ac:dyDescent="0.25">
      <c r="K1564" s="23"/>
      <c r="Q1564" s="24"/>
    </row>
    <row r="1565" spans="11:17" x14ac:dyDescent="0.25">
      <c r="K1565" s="23"/>
      <c r="Q1565" s="24"/>
    </row>
    <row r="1566" spans="11:17" x14ac:dyDescent="0.25">
      <c r="K1566" s="23"/>
      <c r="Q1566" s="24"/>
    </row>
    <row r="1567" spans="11:17" x14ac:dyDescent="0.25">
      <c r="K1567" s="23"/>
      <c r="Q1567" s="24"/>
    </row>
    <row r="1568" spans="11:17" x14ac:dyDescent="0.25">
      <c r="K1568" s="23"/>
      <c r="Q1568" s="24"/>
    </row>
    <row r="1569" spans="11:17" x14ac:dyDescent="0.25">
      <c r="K1569" s="23"/>
      <c r="Q1569" s="24"/>
    </row>
    <row r="1570" spans="11:17" x14ac:dyDescent="0.25">
      <c r="K1570" s="23"/>
      <c r="Q1570" s="24"/>
    </row>
    <row r="1571" spans="11:17" x14ac:dyDescent="0.25">
      <c r="K1571" s="23"/>
      <c r="Q1571" s="24"/>
    </row>
    <row r="1572" spans="11:17" x14ac:dyDescent="0.25">
      <c r="K1572" s="23"/>
      <c r="Q1572" s="24"/>
    </row>
    <row r="1573" spans="11:17" x14ac:dyDescent="0.25">
      <c r="K1573" s="23"/>
      <c r="Q1573" s="24"/>
    </row>
    <row r="1574" spans="11:17" x14ac:dyDescent="0.25">
      <c r="K1574" s="23"/>
      <c r="Q1574" s="24"/>
    </row>
    <row r="1575" spans="11:17" x14ac:dyDescent="0.25">
      <c r="K1575" s="23"/>
      <c r="Q1575" s="24"/>
    </row>
    <row r="1576" spans="11:17" x14ac:dyDescent="0.25">
      <c r="K1576" s="23"/>
      <c r="Q1576" s="24"/>
    </row>
    <row r="1577" spans="11:17" x14ac:dyDescent="0.25">
      <c r="K1577" s="23"/>
      <c r="Q1577" s="24"/>
    </row>
    <row r="1578" spans="11:17" x14ac:dyDescent="0.25">
      <c r="K1578" s="23"/>
      <c r="Q1578" s="24"/>
    </row>
    <row r="1579" spans="11:17" x14ac:dyDescent="0.25">
      <c r="K1579" s="23"/>
      <c r="Q1579" s="24"/>
    </row>
    <row r="1580" spans="11:17" x14ac:dyDescent="0.25">
      <c r="K1580" s="23"/>
      <c r="Q1580" s="24"/>
    </row>
    <row r="1581" spans="11:17" x14ac:dyDescent="0.25">
      <c r="K1581" s="23"/>
      <c r="Q1581" s="24"/>
    </row>
    <row r="1582" spans="11:17" x14ac:dyDescent="0.25">
      <c r="K1582" s="23"/>
      <c r="Q1582" s="24"/>
    </row>
    <row r="1583" spans="11:17" x14ac:dyDescent="0.25">
      <c r="K1583" s="23"/>
      <c r="Q1583" s="24"/>
    </row>
    <row r="1584" spans="11:17" x14ac:dyDescent="0.25">
      <c r="K1584" s="23"/>
      <c r="Q1584" s="24"/>
    </row>
    <row r="1585" spans="11:17" x14ac:dyDescent="0.25">
      <c r="K1585" s="23"/>
      <c r="Q1585" s="24"/>
    </row>
    <row r="1586" spans="11:17" x14ac:dyDescent="0.25">
      <c r="K1586" s="23"/>
      <c r="Q1586" s="24"/>
    </row>
    <row r="1587" spans="11:17" x14ac:dyDescent="0.25">
      <c r="K1587" s="23"/>
      <c r="Q1587" s="24"/>
    </row>
    <row r="1588" spans="11:17" x14ac:dyDescent="0.25">
      <c r="K1588" s="23"/>
      <c r="Q1588" s="24"/>
    </row>
    <row r="1589" spans="11:17" x14ac:dyDescent="0.25">
      <c r="K1589" s="23"/>
      <c r="Q1589" s="24"/>
    </row>
    <row r="1590" spans="11:17" x14ac:dyDescent="0.25">
      <c r="K1590" s="23"/>
      <c r="Q1590" s="24"/>
    </row>
    <row r="1591" spans="11:17" x14ac:dyDescent="0.25">
      <c r="K1591" s="23"/>
      <c r="Q1591" s="24"/>
    </row>
    <row r="1592" spans="11:17" x14ac:dyDescent="0.25">
      <c r="K1592" s="23"/>
      <c r="Q1592" s="24"/>
    </row>
    <row r="1593" spans="11:17" x14ac:dyDescent="0.25">
      <c r="K1593" s="23"/>
      <c r="Q1593" s="24"/>
    </row>
    <row r="1594" spans="11:17" x14ac:dyDescent="0.25">
      <c r="K1594" s="23"/>
      <c r="Q1594" s="24"/>
    </row>
    <row r="1595" spans="11:17" x14ac:dyDescent="0.25">
      <c r="K1595" s="23"/>
      <c r="Q1595" s="24"/>
    </row>
    <row r="1596" spans="11:17" x14ac:dyDescent="0.25">
      <c r="K1596" s="23"/>
      <c r="Q1596" s="24"/>
    </row>
    <row r="1597" spans="11:17" x14ac:dyDescent="0.25">
      <c r="K1597" s="23"/>
      <c r="Q1597" s="24"/>
    </row>
    <row r="1598" spans="11:17" x14ac:dyDescent="0.25">
      <c r="K1598" s="23"/>
      <c r="Q1598" s="24"/>
    </row>
    <row r="1599" spans="11:17" x14ac:dyDescent="0.25">
      <c r="K1599" s="23"/>
      <c r="Q1599" s="24"/>
    </row>
    <row r="1600" spans="11:17" x14ac:dyDescent="0.25">
      <c r="K1600" s="23"/>
      <c r="Q1600" s="24"/>
    </row>
    <row r="1601" spans="11:17" x14ac:dyDescent="0.25">
      <c r="K1601" s="23"/>
      <c r="Q1601" s="24"/>
    </row>
    <row r="1602" spans="11:17" x14ac:dyDescent="0.25">
      <c r="K1602" s="23"/>
      <c r="Q1602" s="24"/>
    </row>
    <row r="1603" spans="11:17" x14ac:dyDescent="0.25">
      <c r="K1603" s="23"/>
      <c r="Q1603" s="24"/>
    </row>
    <row r="1604" spans="11:17" x14ac:dyDescent="0.25">
      <c r="K1604" s="23"/>
      <c r="Q1604" s="24"/>
    </row>
    <row r="1605" spans="11:17" x14ac:dyDescent="0.25">
      <c r="K1605" s="23"/>
      <c r="Q1605" s="24"/>
    </row>
    <row r="1606" spans="11:17" x14ac:dyDescent="0.25">
      <c r="K1606" s="23"/>
      <c r="Q1606" s="24"/>
    </row>
    <row r="1607" spans="11:17" x14ac:dyDescent="0.25">
      <c r="K1607" s="23"/>
      <c r="Q1607" s="24"/>
    </row>
    <row r="1608" spans="11:17" x14ac:dyDescent="0.25">
      <c r="K1608" s="23"/>
      <c r="Q1608" s="24"/>
    </row>
    <row r="1609" spans="11:17" x14ac:dyDescent="0.25">
      <c r="K1609" s="23"/>
      <c r="Q1609" s="24"/>
    </row>
    <row r="1610" spans="11:17" x14ac:dyDescent="0.25">
      <c r="K1610" s="23"/>
      <c r="Q1610" s="24"/>
    </row>
    <row r="1611" spans="11:17" x14ac:dyDescent="0.25">
      <c r="K1611" s="23"/>
      <c r="Q1611" s="24"/>
    </row>
    <row r="1612" spans="11:17" x14ac:dyDescent="0.25">
      <c r="K1612" s="23"/>
      <c r="Q1612" s="24"/>
    </row>
    <row r="1613" spans="11:17" x14ac:dyDescent="0.25">
      <c r="K1613" s="23"/>
      <c r="Q1613" s="24"/>
    </row>
    <row r="1614" spans="11:17" x14ac:dyDescent="0.25">
      <c r="K1614" s="23"/>
      <c r="Q1614" s="24"/>
    </row>
    <row r="1615" spans="11:17" x14ac:dyDescent="0.25">
      <c r="K1615" s="23"/>
      <c r="Q1615" s="24"/>
    </row>
    <row r="1616" spans="11:17" x14ac:dyDescent="0.25">
      <c r="K1616" s="23"/>
      <c r="Q1616" s="24"/>
    </row>
    <row r="1617" spans="11:17" x14ac:dyDescent="0.25">
      <c r="K1617" s="23"/>
      <c r="Q1617" s="24"/>
    </row>
    <row r="1618" spans="11:17" x14ac:dyDescent="0.25">
      <c r="K1618" s="23"/>
      <c r="Q1618" s="24"/>
    </row>
    <row r="1619" spans="11:17" x14ac:dyDescent="0.25">
      <c r="K1619" s="23"/>
      <c r="Q1619" s="24"/>
    </row>
    <row r="1620" spans="11:17" x14ac:dyDescent="0.25">
      <c r="K1620" s="23"/>
      <c r="Q1620" s="24"/>
    </row>
    <row r="1621" spans="11:17" x14ac:dyDescent="0.25">
      <c r="K1621" s="23"/>
      <c r="Q1621" s="24"/>
    </row>
    <row r="1622" spans="11:17" x14ac:dyDescent="0.25">
      <c r="K1622" s="23"/>
      <c r="Q1622" s="24"/>
    </row>
    <row r="1623" spans="11:17" x14ac:dyDescent="0.25">
      <c r="K1623" s="23"/>
      <c r="Q1623" s="24"/>
    </row>
    <row r="1624" spans="11:17" x14ac:dyDescent="0.25">
      <c r="K1624" s="23"/>
      <c r="Q1624" s="24"/>
    </row>
    <row r="1625" spans="11:17" x14ac:dyDescent="0.25">
      <c r="K1625" s="23"/>
      <c r="Q1625" s="24"/>
    </row>
    <row r="1626" spans="11:17" x14ac:dyDescent="0.25">
      <c r="K1626" s="23"/>
      <c r="Q1626" s="24"/>
    </row>
    <row r="1627" spans="11:17" x14ac:dyDescent="0.25">
      <c r="K1627" s="23"/>
      <c r="Q1627" s="24"/>
    </row>
    <row r="1628" spans="11:17" x14ac:dyDescent="0.25">
      <c r="K1628" s="23"/>
      <c r="Q1628" s="24"/>
    </row>
    <row r="1629" spans="11:17" x14ac:dyDescent="0.25">
      <c r="K1629" s="23"/>
      <c r="Q1629" s="24"/>
    </row>
    <row r="1630" spans="11:17" x14ac:dyDescent="0.25">
      <c r="K1630" s="23"/>
      <c r="Q1630" s="24"/>
    </row>
    <row r="1631" spans="11:17" x14ac:dyDescent="0.25">
      <c r="K1631" s="23"/>
      <c r="Q1631" s="24"/>
    </row>
    <row r="1632" spans="11:17" x14ac:dyDescent="0.25">
      <c r="K1632" s="23"/>
      <c r="Q1632" s="24"/>
    </row>
    <row r="1633" spans="11:17" x14ac:dyDescent="0.25">
      <c r="K1633" s="23"/>
      <c r="Q1633" s="24"/>
    </row>
    <row r="1634" spans="11:17" x14ac:dyDescent="0.25">
      <c r="K1634" s="23"/>
      <c r="Q1634" s="24"/>
    </row>
    <row r="1635" spans="11:17" x14ac:dyDescent="0.25">
      <c r="K1635" s="23"/>
      <c r="Q1635" s="24"/>
    </row>
    <row r="1636" spans="11:17" x14ac:dyDescent="0.25">
      <c r="K1636" s="23"/>
      <c r="Q1636" s="24"/>
    </row>
    <row r="1637" spans="11:17" x14ac:dyDescent="0.25">
      <c r="K1637" s="23"/>
      <c r="Q1637" s="24"/>
    </row>
    <row r="1638" spans="11:17" x14ac:dyDescent="0.25">
      <c r="K1638" s="23"/>
      <c r="Q1638" s="24"/>
    </row>
    <row r="1639" spans="11:17" x14ac:dyDescent="0.25">
      <c r="K1639" s="23"/>
      <c r="Q1639" s="24"/>
    </row>
    <row r="1640" spans="11:17" x14ac:dyDescent="0.25">
      <c r="K1640" s="23"/>
      <c r="Q1640" s="24"/>
    </row>
    <row r="1641" spans="11:17" x14ac:dyDescent="0.25">
      <c r="K1641" s="23"/>
      <c r="Q1641" s="24"/>
    </row>
    <row r="1642" spans="11:17" x14ac:dyDescent="0.25">
      <c r="K1642" s="23"/>
      <c r="Q1642" s="24"/>
    </row>
    <row r="1643" spans="11:17" x14ac:dyDescent="0.25">
      <c r="K1643" s="23"/>
      <c r="Q1643" s="24"/>
    </row>
    <row r="1644" spans="11:17" x14ac:dyDescent="0.25">
      <c r="K1644" s="23"/>
      <c r="Q1644" s="24"/>
    </row>
    <row r="1645" spans="11:17" x14ac:dyDescent="0.25">
      <c r="K1645" s="23"/>
      <c r="Q1645" s="24"/>
    </row>
    <row r="1646" spans="11:17" x14ac:dyDescent="0.25">
      <c r="K1646" s="23"/>
      <c r="Q1646" s="24"/>
    </row>
    <row r="1647" spans="11:17" x14ac:dyDescent="0.25">
      <c r="K1647" s="23"/>
      <c r="Q1647" s="24"/>
    </row>
    <row r="1648" spans="11:17" x14ac:dyDescent="0.25">
      <c r="K1648" s="23"/>
      <c r="Q1648" s="24"/>
    </row>
    <row r="1649" spans="11:17" x14ac:dyDescent="0.25">
      <c r="K1649" s="23"/>
      <c r="Q1649" s="24"/>
    </row>
    <row r="1650" spans="11:17" x14ac:dyDescent="0.25">
      <c r="K1650" s="23"/>
      <c r="Q1650" s="24"/>
    </row>
    <row r="1651" spans="11:17" x14ac:dyDescent="0.25">
      <c r="K1651" s="23"/>
      <c r="Q1651" s="24"/>
    </row>
    <row r="1652" spans="11:17" x14ac:dyDescent="0.25">
      <c r="K1652" s="23"/>
      <c r="Q1652" s="24"/>
    </row>
    <row r="1653" spans="11:17" x14ac:dyDescent="0.25">
      <c r="K1653" s="23"/>
      <c r="Q1653" s="24"/>
    </row>
    <row r="1654" spans="11:17" x14ac:dyDescent="0.25">
      <c r="K1654" s="23"/>
      <c r="Q1654" s="24"/>
    </row>
    <row r="1655" spans="11:17" x14ac:dyDescent="0.25">
      <c r="K1655" s="23"/>
      <c r="Q1655" s="24"/>
    </row>
    <row r="1656" spans="11:17" x14ac:dyDescent="0.25">
      <c r="K1656" s="23"/>
      <c r="Q1656" s="24"/>
    </row>
    <row r="1657" spans="11:17" x14ac:dyDescent="0.25">
      <c r="K1657" s="23"/>
      <c r="Q1657" s="24"/>
    </row>
    <row r="1658" spans="11:17" x14ac:dyDescent="0.25">
      <c r="K1658" s="23"/>
      <c r="Q1658" s="24"/>
    </row>
    <row r="1659" spans="11:17" x14ac:dyDescent="0.25">
      <c r="K1659" s="23"/>
      <c r="Q1659" s="24"/>
    </row>
    <row r="1660" spans="11:17" x14ac:dyDescent="0.25">
      <c r="K1660" s="23"/>
      <c r="Q1660" s="24"/>
    </row>
    <row r="1661" spans="11:17" x14ac:dyDescent="0.25">
      <c r="K1661" s="23"/>
      <c r="Q1661" s="24"/>
    </row>
    <row r="1662" spans="11:17" x14ac:dyDescent="0.25">
      <c r="K1662" s="23"/>
      <c r="Q1662" s="24"/>
    </row>
    <row r="1663" spans="11:17" x14ac:dyDescent="0.25">
      <c r="K1663" s="23"/>
      <c r="Q1663" s="24"/>
    </row>
    <row r="1664" spans="11:17" x14ac:dyDescent="0.25">
      <c r="K1664" s="23"/>
      <c r="Q1664" s="24"/>
    </row>
    <row r="1665" spans="11:17" x14ac:dyDescent="0.25">
      <c r="K1665" s="23"/>
      <c r="Q1665" s="24"/>
    </row>
    <row r="1666" spans="11:17" x14ac:dyDescent="0.25">
      <c r="K1666" s="23"/>
      <c r="Q1666" s="24"/>
    </row>
    <row r="1667" spans="11:17" x14ac:dyDescent="0.25">
      <c r="K1667" s="23"/>
      <c r="Q1667" s="24"/>
    </row>
    <row r="1668" spans="11:17" x14ac:dyDescent="0.25">
      <c r="K1668" s="23"/>
      <c r="Q1668" s="24"/>
    </row>
    <row r="1669" spans="11:17" x14ac:dyDescent="0.25">
      <c r="K1669" s="23"/>
      <c r="Q1669" s="24"/>
    </row>
    <row r="1670" spans="11:17" x14ac:dyDescent="0.25">
      <c r="K1670" s="23"/>
      <c r="Q1670" s="24"/>
    </row>
    <row r="1671" spans="11:17" x14ac:dyDescent="0.25">
      <c r="K1671" s="23"/>
      <c r="Q1671" s="24"/>
    </row>
    <row r="1672" spans="11:17" x14ac:dyDescent="0.25">
      <c r="K1672" s="23"/>
      <c r="Q1672" s="24"/>
    </row>
    <row r="1673" spans="11:17" x14ac:dyDescent="0.25">
      <c r="K1673" s="23"/>
      <c r="Q1673" s="24"/>
    </row>
    <row r="1674" spans="11:17" x14ac:dyDescent="0.25">
      <c r="K1674" s="23"/>
      <c r="Q1674" s="24"/>
    </row>
    <row r="1675" spans="11:17" x14ac:dyDescent="0.25">
      <c r="K1675" s="23"/>
      <c r="Q1675" s="24"/>
    </row>
    <row r="1676" spans="11:17" x14ac:dyDescent="0.25">
      <c r="K1676" s="23"/>
      <c r="Q1676" s="24"/>
    </row>
    <row r="1677" spans="11:17" x14ac:dyDescent="0.25">
      <c r="K1677" s="23"/>
      <c r="Q1677" s="24"/>
    </row>
    <row r="1678" spans="11:17" x14ac:dyDescent="0.25">
      <c r="K1678" s="23"/>
      <c r="Q1678" s="24"/>
    </row>
    <row r="1679" spans="11:17" x14ac:dyDescent="0.25">
      <c r="K1679" s="23"/>
      <c r="Q1679" s="24"/>
    </row>
    <row r="1680" spans="11:17" x14ac:dyDescent="0.25">
      <c r="K1680" s="23"/>
      <c r="Q1680" s="24"/>
    </row>
    <row r="1681" spans="11:17" x14ac:dyDescent="0.25">
      <c r="K1681" s="23"/>
      <c r="Q1681" s="24"/>
    </row>
    <row r="1682" spans="11:17" x14ac:dyDescent="0.25">
      <c r="K1682" s="23"/>
      <c r="Q1682" s="24"/>
    </row>
    <row r="1683" spans="11:17" x14ac:dyDescent="0.25">
      <c r="K1683" s="23"/>
      <c r="Q1683" s="24"/>
    </row>
    <row r="1684" spans="11:17" x14ac:dyDescent="0.25">
      <c r="K1684" s="23"/>
      <c r="Q1684" s="24"/>
    </row>
    <row r="1685" spans="11:17" x14ac:dyDescent="0.25">
      <c r="K1685" s="23"/>
      <c r="Q1685" s="24"/>
    </row>
    <row r="1686" spans="11:17" x14ac:dyDescent="0.25">
      <c r="K1686" s="23"/>
      <c r="Q1686" s="24"/>
    </row>
    <row r="1687" spans="11:17" x14ac:dyDescent="0.25">
      <c r="K1687" s="23"/>
      <c r="Q1687" s="24"/>
    </row>
    <row r="1688" spans="11:17" x14ac:dyDescent="0.25">
      <c r="K1688" s="23"/>
      <c r="Q1688" s="24"/>
    </row>
    <row r="1689" spans="11:17" x14ac:dyDescent="0.25">
      <c r="K1689" s="23"/>
      <c r="Q1689" s="24"/>
    </row>
    <row r="1690" spans="11:17" x14ac:dyDescent="0.25">
      <c r="K1690" s="23"/>
      <c r="Q1690" s="24"/>
    </row>
    <row r="1691" spans="11:17" x14ac:dyDescent="0.25">
      <c r="K1691" s="23"/>
      <c r="Q1691" s="24"/>
    </row>
    <row r="1692" spans="11:17" x14ac:dyDescent="0.25">
      <c r="K1692" s="23"/>
      <c r="Q1692" s="24"/>
    </row>
    <row r="1693" spans="11:17" x14ac:dyDescent="0.25">
      <c r="K1693" s="23"/>
      <c r="Q1693" s="24"/>
    </row>
    <row r="1694" spans="11:17" x14ac:dyDescent="0.25">
      <c r="K1694" s="23"/>
      <c r="Q1694" s="24"/>
    </row>
    <row r="1695" spans="11:17" x14ac:dyDescent="0.25">
      <c r="K1695" s="23"/>
      <c r="Q1695" s="24"/>
    </row>
    <row r="1696" spans="11:17" x14ac:dyDescent="0.25">
      <c r="K1696" s="23"/>
      <c r="Q1696" s="24"/>
    </row>
    <row r="1697" spans="11:17" x14ac:dyDescent="0.25">
      <c r="K1697" s="23"/>
      <c r="Q1697" s="24"/>
    </row>
    <row r="1698" spans="11:17" x14ac:dyDescent="0.25">
      <c r="K1698" s="23"/>
      <c r="Q1698" s="24"/>
    </row>
    <row r="1699" spans="11:17" x14ac:dyDescent="0.25">
      <c r="K1699" s="23"/>
      <c r="Q1699" s="24"/>
    </row>
    <row r="1700" spans="11:17" x14ac:dyDescent="0.25">
      <c r="K1700" s="23"/>
      <c r="Q1700" s="24"/>
    </row>
    <row r="1701" spans="11:17" x14ac:dyDescent="0.25">
      <c r="K1701" s="23"/>
      <c r="Q1701" s="24"/>
    </row>
    <row r="1702" spans="11:17" x14ac:dyDescent="0.25">
      <c r="K1702" s="23"/>
      <c r="Q1702" s="24"/>
    </row>
    <row r="1703" spans="11:17" x14ac:dyDescent="0.25">
      <c r="K1703" s="23"/>
      <c r="Q1703" s="24"/>
    </row>
    <row r="1704" spans="11:17" x14ac:dyDescent="0.25">
      <c r="K1704" s="23"/>
      <c r="Q1704" s="24"/>
    </row>
    <row r="1705" spans="11:17" x14ac:dyDescent="0.25">
      <c r="K1705" s="23"/>
      <c r="Q1705" s="24"/>
    </row>
    <row r="1706" spans="11:17" x14ac:dyDescent="0.25">
      <c r="K1706" s="23"/>
      <c r="Q1706" s="24"/>
    </row>
    <row r="1707" spans="11:17" x14ac:dyDescent="0.25">
      <c r="K1707" s="23"/>
      <c r="Q1707" s="24"/>
    </row>
    <row r="1708" spans="11:17" x14ac:dyDescent="0.25">
      <c r="K1708" s="23"/>
      <c r="Q1708" s="24"/>
    </row>
    <row r="1709" spans="11:17" x14ac:dyDescent="0.25">
      <c r="K1709" s="23"/>
      <c r="Q1709" s="24"/>
    </row>
    <row r="1710" spans="11:17" x14ac:dyDescent="0.25">
      <c r="K1710" s="23"/>
      <c r="Q1710" s="24"/>
    </row>
    <row r="1711" spans="11:17" x14ac:dyDescent="0.25">
      <c r="K1711" s="23"/>
      <c r="Q1711" s="24"/>
    </row>
    <row r="1712" spans="11:17" x14ac:dyDescent="0.25">
      <c r="K1712" s="23"/>
      <c r="Q1712" s="24"/>
    </row>
    <row r="1713" spans="11:17" x14ac:dyDescent="0.25">
      <c r="K1713" s="23"/>
      <c r="Q1713" s="24"/>
    </row>
    <row r="1714" spans="11:17" x14ac:dyDescent="0.25">
      <c r="K1714" s="23"/>
      <c r="Q1714" s="24"/>
    </row>
    <row r="1715" spans="11:17" x14ac:dyDescent="0.25">
      <c r="K1715" s="23"/>
      <c r="Q1715" s="24"/>
    </row>
    <row r="1716" spans="11:17" x14ac:dyDescent="0.25">
      <c r="K1716" s="23"/>
      <c r="Q1716" s="24"/>
    </row>
    <row r="1717" spans="11:17" x14ac:dyDescent="0.25">
      <c r="K1717" s="23"/>
      <c r="Q1717" s="24"/>
    </row>
    <row r="1718" spans="11:17" x14ac:dyDescent="0.25">
      <c r="K1718" s="23"/>
      <c r="Q1718" s="24"/>
    </row>
    <row r="1719" spans="11:17" x14ac:dyDescent="0.25">
      <c r="K1719" s="23"/>
      <c r="Q1719" s="24"/>
    </row>
    <row r="1720" spans="11:17" x14ac:dyDescent="0.25">
      <c r="K1720" s="23"/>
      <c r="Q1720" s="24"/>
    </row>
    <row r="1721" spans="11:17" x14ac:dyDescent="0.25">
      <c r="K1721" s="23"/>
      <c r="Q1721" s="24"/>
    </row>
    <row r="1722" spans="11:17" x14ac:dyDescent="0.25">
      <c r="K1722" s="23"/>
      <c r="Q1722" s="24"/>
    </row>
    <row r="1723" spans="11:17" x14ac:dyDescent="0.25">
      <c r="K1723" s="23"/>
      <c r="Q1723" s="24"/>
    </row>
    <row r="1724" spans="11:17" x14ac:dyDescent="0.25">
      <c r="K1724" s="23"/>
      <c r="Q1724" s="24"/>
    </row>
    <row r="1725" spans="11:17" x14ac:dyDescent="0.25">
      <c r="K1725" s="23"/>
      <c r="Q1725" s="24"/>
    </row>
    <row r="1726" spans="11:17" x14ac:dyDescent="0.25">
      <c r="K1726" s="23"/>
      <c r="Q1726" s="24"/>
    </row>
    <row r="1727" spans="11:17" x14ac:dyDescent="0.25">
      <c r="K1727" s="23"/>
      <c r="Q1727" s="24"/>
    </row>
    <row r="1728" spans="11:17" x14ac:dyDescent="0.25">
      <c r="K1728" s="23"/>
      <c r="Q1728" s="24"/>
    </row>
    <row r="1729" spans="11:17" x14ac:dyDescent="0.25">
      <c r="K1729" s="23"/>
      <c r="Q1729" s="24"/>
    </row>
    <row r="1730" spans="11:17" x14ac:dyDescent="0.25">
      <c r="K1730" s="23"/>
      <c r="Q1730" s="24"/>
    </row>
    <row r="1731" spans="11:17" x14ac:dyDescent="0.25">
      <c r="K1731" s="23"/>
      <c r="Q1731" s="24"/>
    </row>
    <row r="1732" spans="11:17" x14ac:dyDescent="0.25">
      <c r="K1732" s="23"/>
      <c r="Q1732" s="24"/>
    </row>
    <row r="1733" spans="11:17" x14ac:dyDescent="0.25">
      <c r="K1733" s="23"/>
      <c r="Q1733" s="24"/>
    </row>
    <row r="1734" spans="11:17" x14ac:dyDescent="0.25">
      <c r="K1734" s="23"/>
      <c r="Q1734" s="24"/>
    </row>
    <row r="1735" spans="11:17" x14ac:dyDescent="0.25">
      <c r="K1735" s="23"/>
      <c r="Q1735" s="24"/>
    </row>
    <row r="1736" spans="11:17" x14ac:dyDescent="0.25">
      <c r="K1736" s="23"/>
      <c r="Q1736" s="24"/>
    </row>
    <row r="1737" spans="11:17" x14ac:dyDescent="0.25">
      <c r="K1737" s="23"/>
      <c r="Q1737" s="24"/>
    </row>
    <row r="1738" spans="11:17" x14ac:dyDescent="0.25">
      <c r="K1738" s="23"/>
      <c r="Q1738" s="24"/>
    </row>
    <row r="1739" spans="11:17" x14ac:dyDescent="0.25">
      <c r="K1739" s="23"/>
      <c r="Q1739" s="24"/>
    </row>
    <row r="1740" spans="11:17" x14ac:dyDescent="0.25">
      <c r="K1740" s="23"/>
      <c r="Q1740" s="24"/>
    </row>
    <row r="1741" spans="11:17" x14ac:dyDescent="0.25">
      <c r="K1741" s="23"/>
      <c r="Q1741" s="24"/>
    </row>
    <row r="1742" spans="11:17" x14ac:dyDescent="0.25">
      <c r="K1742" s="23"/>
      <c r="Q1742" s="24"/>
    </row>
    <row r="1743" spans="11:17" x14ac:dyDescent="0.25">
      <c r="K1743" s="23"/>
      <c r="Q1743" s="24"/>
    </row>
    <row r="1744" spans="11:17" x14ac:dyDescent="0.25">
      <c r="K1744" s="23"/>
      <c r="Q1744" s="24"/>
    </row>
    <row r="1745" spans="11:17" x14ac:dyDescent="0.25">
      <c r="K1745" s="23"/>
      <c r="Q1745" s="24"/>
    </row>
    <row r="1746" spans="11:17" x14ac:dyDescent="0.25">
      <c r="K1746" s="23"/>
      <c r="Q1746" s="24"/>
    </row>
    <row r="1747" spans="11:17" x14ac:dyDescent="0.25">
      <c r="K1747" s="23"/>
      <c r="Q1747" s="24"/>
    </row>
    <row r="1748" spans="11:17" x14ac:dyDescent="0.25">
      <c r="K1748" s="23"/>
      <c r="Q1748" s="24"/>
    </row>
    <row r="1749" spans="11:17" x14ac:dyDescent="0.25">
      <c r="K1749" s="23"/>
      <c r="Q1749" s="24"/>
    </row>
    <row r="1750" spans="11:17" x14ac:dyDescent="0.25">
      <c r="K1750" s="23"/>
      <c r="Q1750" s="24"/>
    </row>
    <row r="1751" spans="11:17" x14ac:dyDescent="0.25">
      <c r="K1751" s="23"/>
      <c r="Q1751" s="24"/>
    </row>
    <row r="1752" spans="11:17" x14ac:dyDescent="0.25">
      <c r="K1752" s="23"/>
      <c r="Q1752" s="24"/>
    </row>
    <row r="1753" spans="11:17" x14ac:dyDescent="0.25">
      <c r="K1753" s="23"/>
      <c r="Q1753" s="24"/>
    </row>
    <row r="1754" spans="11:17" x14ac:dyDescent="0.25">
      <c r="K1754" s="23"/>
      <c r="Q1754" s="24"/>
    </row>
    <row r="1755" spans="11:17" x14ac:dyDescent="0.25">
      <c r="K1755" s="23"/>
      <c r="Q1755" s="24"/>
    </row>
    <row r="1756" spans="11:17" x14ac:dyDescent="0.25">
      <c r="K1756" s="23"/>
      <c r="Q1756" s="24"/>
    </row>
    <row r="1757" spans="11:17" x14ac:dyDescent="0.25">
      <c r="K1757" s="23"/>
      <c r="Q1757" s="24"/>
    </row>
    <row r="1758" spans="11:17" x14ac:dyDescent="0.25">
      <c r="K1758" s="23"/>
      <c r="Q1758" s="24"/>
    </row>
    <row r="1759" spans="11:17" x14ac:dyDescent="0.25">
      <c r="K1759" s="23"/>
      <c r="Q1759" s="24"/>
    </row>
    <row r="1760" spans="11:17" x14ac:dyDescent="0.25">
      <c r="K1760" s="23"/>
      <c r="Q1760" s="24"/>
    </row>
    <row r="1761" spans="11:17" x14ac:dyDescent="0.25">
      <c r="K1761" s="23"/>
      <c r="Q1761" s="24"/>
    </row>
    <row r="1762" spans="11:17" x14ac:dyDescent="0.25">
      <c r="K1762" s="23"/>
      <c r="Q1762" s="24"/>
    </row>
    <row r="1763" spans="11:17" x14ac:dyDescent="0.25">
      <c r="K1763" s="23"/>
      <c r="Q1763" s="24"/>
    </row>
    <row r="1764" spans="11:17" x14ac:dyDescent="0.25">
      <c r="K1764" s="23"/>
      <c r="Q1764" s="24"/>
    </row>
    <row r="1765" spans="11:17" x14ac:dyDescent="0.25">
      <c r="K1765" s="23"/>
      <c r="Q1765" s="24"/>
    </row>
    <row r="1766" spans="11:17" x14ac:dyDescent="0.25">
      <c r="K1766" s="23"/>
      <c r="Q1766" s="24"/>
    </row>
    <row r="1767" spans="11:17" x14ac:dyDescent="0.25">
      <c r="K1767" s="23"/>
      <c r="Q1767" s="24"/>
    </row>
    <row r="1768" spans="11:17" x14ac:dyDescent="0.25">
      <c r="K1768" s="23"/>
      <c r="Q1768" s="24"/>
    </row>
    <row r="1769" spans="11:17" x14ac:dyDescent="0.25">
      <c r="K1769" s="23"/>
      <c r="Q1769" s="24"/>
    </row>
    <row r="1770" spans="11:17" x14ac:dyDescent="0.25">
      <c r="K1770" s="23"/>
      <c r="Q1770" s="24"/>
    </row>
    <row r="1771" spans="11:17" x14ac:dyDescent="0.25">
      <c r="K1771" s="23"/>
      <c r="Q1771" s="24"/>
    </row>
    <row r="1772" spans="11:17" x14ac:dyDescent="0.25">
      <c r="K1772" s="23"/>
      <c r="Q1772" s="24"/>
    </row>
    <row r="1773" spans="11:17" x14ac:dyDescent="0.25">
      <c r="K1773" s="23"/>
      <c r="Q1773" s="24"/>
    </row>
    <row r="1774" spans="11:17" x14ac:dyDescent="0.25">
      <c r="K1774" s="23"/>
      <c r="Q1774" s="24"/>
    </row>
    <row r="1775" spans="11:17" x14ac:dyDescent="0.25">
      <c r="K1775" s="23"/>
      <c r="Q1775" s="24"/>
    </row>
    <row r="1776" spans="11:17" x14ac:dyDescent="0.25">
      <c r="K1776" s="23"/>
      <c r="Q1776" s="24"/>
    </row>
    <row r="1777" spans="11:17" x14ac:dyDescent="0.25">
      <c r="K1777" s="23"/>
      <c r="Q1777" s="24"/>
    </row>
    <row r="1778" spans="11:17" x14ac:dyDescent="0.25">
      <c r="K1778" s="23"/>
      <c r="Q1778" s="24"/>
    </row>
    <row r="1779" spans="11:17" x14ac:dyDescent="0.25">
      <c r="K1779" s="23"/>
      <c r="Q1779" s="24"/>
    </row>
    <row r="1780" spans="11:17" x14ac:dyDescent="0.25">
      <c r="K1780" s="23"/>
      <c r="Q1780" s="24"/>
    </row>
    <row r="1781" spans="11:17" x14ac:dyDescent="0.25">
      <c r="K1781" s="23"/>
      <c r="Q1781" s="24"/>
    </row>
    <row r="1782" spans="11:17" x14ac:dyDescent="0.25">
      <c r="K1782" s="23"/>
      <c r="Q1782" s="24"/>
    </row>
    <row r="1783" spans="11:17" x14ac:dyDescent="0.25">
      <c r="K1783" s="23"/>
      <c r="Q1783" s="24"/>
    </row>
    <row r="1784" spans="11:17" x14ac:dyDescent="0.25">
      <c r="K1784" s="23"/>
      <c r="Q1784" s="24"/>
    </row>
    <row r="1785" spans="11:17" x14ac:dyDescent="0.25">
      <c r="K1785" s="23"/>
      <c r="Q1785" s="24"/>
    </row>
    <row r="1786" spans="11:17" x14ac:dyDescent="0.25">
      <c r="K1786" s="23"/>
      <c r="Q1786" s="24"/>
    </row>
    <row r="1787" spans="11:17" x14ac:dyDescent="0.25">
      <c r="K1787" s="23"/>
      <c r="Q1787" s="24"/>
    </row>
    <row r="1788" spans="11:17" x14ac:dyDescent="0.25">
      <c r="K1788" s="23"/>
      <c r="Q1788" s="24"/>
    </row>
    <row r="1789" spans="11:17" x14ac:dyDescent="0.25">
      <c r="K1789" s="23"/>
      <c r="Q1789" s="24"/>
    </row>
    <row r="1790" spans="11:17" x14ac:dyDescent="0.25">
      <c r="K1790" s="23"/>
      <c r="Q1790" s="24"/>
    </row>
    <row r="1791" spans="11:17" x14ac:dyDescent="0.25">
      <c r="K1791" s="23"/>
      <c r="Q1791" s="24"/>
    </row>
    <row r="1792" spans="11:17" x14ac:dyDescent="0.25">
      <c r="K1792" s="23"/>
      <c r="Q1792" s="24"/>
    </row>
    <row r="1793" spans="11:17" x14ac:dyDescent="0.25">
      <c r="K1793" s="23"/>
      <c r="Q1793" s="24"/>
    </row>
    <row r="1794" spans="11:17" x14ac:dyDescent="0.25">
      <c r="K1794" s="23"/>
      <c r="Q1794" s="24"/>
    </row>
    <row r="1795" spans="11:17" x14ac:dyDescent="0.25">
      <c r="K1795" s="23"/>
      <c r="Q1795" s="24"/>
    </row>
    <row r="1796" spans="11:17" x14ac:dyDescent="0.25">
      <c r="K1796" s="23"/>
      <c r="Q1796" s="24"/>
    </row>
    <row r="1797" spans="11:17" x14ac:dyDescent="0.25">
      <c r="K1797" s="23"/>
      <c r="Q1797" s="24"/>
    </row>
    <row r="1798" spans="11:17" x14ac:dyDescent="0.25">
      <c r="K1798" s="23"/>
      <c r="Q1798" s="24"/>
    </row>
    <row r="1799" spans="11:17" x14ac:dyDescent="0.25">
      <c r="K1799" s="23"/>
      <c r="Q1799" s="24"/>
    </row>
    <row r="1800" spans="11:17" x14ac:dyDescent="0.25">
      <c r="K1800" s="23"/>
      <c r="Q1800" s="24"/>
    </row>
    <row r="1801" spans="11:17" x14ac:dyDescent="0.25">
      <c r="K1801" s="23"/>
      <c r="Q1801" s="24"/>
    </row>
    <row r="1802" spans="11:17" x14ac:dyDescent="0.25">
      <c r="K1802" s="23"/>
      <c r="Q1802" s="24"/>
    </row>
    <row r="1803" spans="11:17" x14ac:dyDescent="0.25">
      <c r="K1803" s="23"/>
      <c r="Q1803" s="24"/>
    </row>
    <row r="1804" spans="11:17" x14ac:dyDescent="0.25">
      <c r="K1804" s="23"/>
      <c r="Q1804" s="24"/>
    </row>
    <row r="1805" spans="11:17" x14ac:dyDescent="0.25">
      <c r="K1805" s="23"/>
      <c r="Q1805" s="24"/>
    </row>
    <row r="1806" spans="11:17" x14ac:dyDescent="0.25">
      <c r="K1806" s="23"/>
      <c r="Q1806" s="24"/>
    </row>
    <row r="1807" spans="11:17" x14ac:dyDescent="0.25">
      <c r="K1807" s="23"/>
      <c r="Q1807" s="24"/>
    </row>
    <row r="1808" spans="11:17" x14ac:dyDescent="0.25">
      <c r="K1808" s="23"/>
      <c r="Q1808" s="24"/>
    </row>
    <row r="1809" spans="11:17" x14ac:dyDescent="0.25">
      <c r="K1809" s="23"/>
      <c r="Q1809" s="24"/>
    </row>
    <row r="1810" spans="11:17" x14ac:dyDescent="0.25">
      <c r="K1810" s="23"/>
      <c r="Q1810" s="24"/>
    </row>
    <row r="1811" spans="11:17" x14ac:dyDescent="0.25">
      <c r="K1811" s="23"/>
      <c r="Q1811" s="24"/>
    </row>
    <row r="1812" spans="11:17" x14ac:dyDescent="0.25">
      <c r="K1812" s="23"/>
      <c r="Q1812" s="24"/>
    </row>
    <row r="1813" spans="11:17" x14ac:dyDescent="0.25">
      <c r="K1813" s="23"/>
      <c r="Q1813" s="24"/>
    </row>
    <row r="1814" spans="11:17" x14ac:dyDescent="0.25">
      <c r="K1814" s="23"/>
      <c r="Q1814" s="24"/>
    </row>
    <row r="1815" spans="11:17" x14ac:dyDescent="0.25">
      <c r="K1815" s="23"/>
      <c r="Q1815" s="24"/>
    </row>
    <row r="1816" spans="11:17" x14ac:dyDescent="0.25">
      <c r="K1816" s="23"/>
      <c r="Q1816" s="24"/>
    </row>
    <row r="1817" spans="11:17" x14ac:dyDescent="0.25">
      <c r="K1817" s="23"/>
      <c r="Q1817" s="24"/>
    </row>
    <row r="1818" spans="11:17" x14ac:dyDescent="0.25">
      <c r="K1818" s="23"/>
      <c r="Q1818" s="24"/>
    </row>
    <row r="1819" spans="11:17" x14ac:dyDescent="0.25">
      <c r="K1819" s="23"/>
      <c r="Q1819" s="24"/>
    </row>
    <row r="1820" spans="11:17" x14ac:dyDescent="0.25">
      <c r="K1820" s="23"/>
      <c r="Q1820" s="24"/>
    </row>
    <row r="1821" spans="11:17" x14ac:dyDescent="0.25">
      <c r="K1821" s="23"/>
      <c r="Q1821" s="24"/>
    </row>
    <row r="1822" spans="11:17" x14ac:dyDescent="0.25">
      <c r="K1822" s="23"/>
      <c r="Q1822" s="24"/>
    </row>
    <row r="1823" spans="11:17" x14ac:dyDescent="0.25">
      <c r="K1823" s="23"/>
      <c r="Q1823" s="24"/>
    </row>
    <row r="1824" spans="11:17" x14ac:dyDescent="0.25">
      <c r="K1824" s="23"/>
      <c r="Q1824" s="24"/>
    </row>
    <row r="1825" spans="11:17" x14ac:dyDescent="0.25">
      <c r="K1825" s="23"/>
      <c r="Q1825" s="24"/>
    </row>
    <row r="1826" spans="11:17" x14ac:dyDescent="0.25">
      <c r="K1826" s="23"/>
      <c r="Q1826" s="24"/>
    </row>
    <row r="1827" spans="11:17" x14ac:dyDescent="0.25">
      <c r="K1827" s="23"/>
      <c r="Q1827" s="24"/>
    </row>
    <row r="1828" spans="11:17" x14ac:dyDescent="0.25">
      <c r="K1828" s="23"/>
      <c r="Q1828" s="24"/>
    </row>
    <row r="1829" spans="11:17" x14ac:dyDescent="0.25">
      <c r="K1829" s="23"/>
      <c r="Q1829" s="24"/>
    </row>
    <row r="1830" spans="11:17" x14ac:dyDescent="0.25">
      <c r="K1830" s="23"/>
      <c r="Q1830" s="24"/>
    </row>
    <row r="1831" spans="11:17" x14ac:dyDescent="0.25">
      <c r="K1831" s="23"/>
      <c r="Q1831" s="24"/>
    </row>
    <row r="1832" spans="11:17" x14ac:dyDescent="0.25">
      <c r="K1832" s="23"/>
      <c r="Q1832" s="24"/>
    </row>
    <row r="1833" spans="11:17" x14ac:dyDescent="0.25">
      <c r="K1833" s="23"/>
      <c r="Q1833" s="24"/>
    </row>
    <row r="1834" spans="11:17" x14ac:dyDescent="0.25">
      <c r="K1834" s="23"/>
      <c r="Q1834" s="24"/>
    </row>
    <row r="1835" spans="11:17" x14ac:dyDescent="0.25">
      <c r="K1835" s="23"/>
      <c r="Q1835" s="24"/>
    </row>
    <row r="1836" spans="11:17" x14ac:dyDescent="0.25">
      <c r="K1836" s="23"/>
      <c r="Q1836" s="24"/>
    </row>
    <row r="1837" spans="11:17" x14ac:dyDescent="0.25">
      <c r="K1837" s="23"/>
      <c r="Q1837" s="24"/>
    </row>
    <row r="1838" spans="11:17" x14ac:dyDescent="0.25">
      <c r="K1838" s="23"/>
      <c r="Q1838" s="24"/>
    </row>
    <row r="1839" spans="11:17" x14ac:dyDescent="0.25">
      <c r="K1839" s="23"/>
      <c r="Q1839" s="24"/>
    </row>
    <row r="1840" spans="11:17" x14ac:dyDescent="0.25">
      <c r="K1840" s="23"/>
      <c r="Q1840" s="24"/>
    </row>
    <row r="1841" spans="11:17" x14ac:dyDescent="0.25">
      <c r="K1841" s="23"/>
      <c r="Q1841" s="24"/>
    </row>
    <row r="1842" spans="11:17" x14ac:dyDescent="0.25">
      <c r="K1842" s="23"/>
      <c r="Q1842" s="24"/>
    </row>
    <row r="1843" spans="11:17" x14ac:dyDescent="0.25">
      <c r="K1843" s="23"/>
      <c r="Q1843" s="24"/>
    </row>
    <row r="1844" spans="11:17" x14ac:dyDescent="0.25">
      <c r="K1844" s="23"/>
      <c r="Q1844" s="24"/>
    </row>
    <row r="1845" spans="11:17" x14ac:dyDescent="0.25">
      <c r="K1845" s="23"/>
      <c r="Q1845" s="24"/>
    </row>
    <row r="1846" spans="11:17" x14ac:dyDescent="0.25">
      <c r="K1846" s="23"/>
      <c r="Q1846" s="24"/>
    </row>
    <row r="1847" spans="11:17" x14ac:dyDescent="0.25">
      <c r="K1847" s="23"/>
      <c r="Q1847" s="24"/>
    </row>
    <row r="1848" spans="11:17" x14ac:dyDescent="0.25">
      <c r="K1848" s="23"/>
      <c r="Q1848" s="24"/>
    </row>
    <row r="1849" spans="11:17" x14ac:dyDescent="0.25">
      <c r="K1849" s="23"/>
      <c r="Q1849" s="24"/>
    </row>
    <row r="1850" spans="11:17" x14ac:dyDescent="0.25">
      <c r="K1850" s="23"/>
      <c r="Q1850" s="24"/>
    </row>
    <row r="1851" spans="11:17" x14ac:dyDescent="0.25">
      <c r="K1851" s="23"/>
      <c r="Q1851" s="24"/>
    </row>
    <row r="1852" spans="11:17" x14ac:dyDescent="0.25">
      <c r="K1852" s="23"/>
      <c r="Q1852" s="24"/>
    </row>
    <row r="1853" spans="11:17" x14ac:dyDescent="0.25">
      <c r="K1853" s="23"/>
      <c r="Q1853" s="24"/>
    </row>
    <row r="1854" spans="11:17" x14ac:dyDescent="0.25">
      <c r="K1854" s="23"/>
      <c r="Q1854" s="24"/>
    </row>
    <row r="1855" spans="11:17" x14ac:dyDescent="0.25">
      <c r="K1855" s="23"/>
      <c r="Q1855" s="24"/>
    </row>
    <row r="1856" spans="11:17" x14ac:dyDescent="0.25">
      <c r="K1856" s="23"/>
      <c r="Q1856" s="24"/>
    </row>
    <row r="1857" spans="11:17" x14ac:dyDescent="0.25">
      <c r="K1857" s="23"/>
      <c r="Q1857" s="24"/>
    </row>
    <row r="1858" spans="11:17" x14ac:dyDescent="0.25">
      <c r="K1858" s="23"/>
      <c r="Q1858" s="24"/>
    </row>
    <row r="1859" spans="11:17" x14ac:dyDescent="0.25">
      <c r="K1859" s="23"/>
      <c r="Q1859" s="24"/>
    </row>
    <row r="1860" spans="11:17" x14ac:dyDescent="0.25">
      <c r="K1860" s="23"/>
      <c r="Q1860" s="24"/>
    </row>
    <row r="1861" spans="11:17" x14ac:dyDescent="0.25">
      <c r="K1861" s="23"/>
      <c r="Q1861" s="24"/>
    </row>
    <row r="1862" spans="11:17" x14ac:dyDescent="0.25">
      <c r="K1862" s="23"/>
      <c r="Q1862" s="24"/>
    </row>
    <row r="1863" spans="11:17" x14ac:dyDescent="0.25">
      <c r="K1863" s="23"/>
      <c r="Q1863" s="24"/>
    </row>
    <row r="1864" spans="11:17" x14ac:dyDescent="0.25">
      <c r="K1864" s="23"/>
      <c r="Q1864" s="24"/>
    </row>
    <row r="1865" spans="11:17" x14ac:dyDescent="0.25">
      <c r="K1865" s="23"/>
      <c r="Q1865" s="24"/>
    </row>
    <row r="1866" spans="11:17" x14ac:dyDescent="0.25">
      <c r="K1866" s="23"/>
      <c r="Q1866" s="24"/>
    </row>
    <row r="1867" spans="11:17" x14ac:dyDescent="0.25">
      <c r="K1867" s="23"/>
      <c r="Q1867" s="24"/>
    </row>
    <row r="1868" spans="11:17" x14ac:dyDescent="0.25">
      <c r="K1868" s="23"/>
      <c r="Q1868" s="24"/>
    </row>
    <row r="1869" spans="11:17" x14ac:dyDescent="0.25">
      <c r="K1869" s="23"/>
      <c r="Q1869" s="24"/>
    </row>
    <row r="1870" spans="11:17" x14ac:dyDescent="0.25">
      <c r="K1870" s="23"/>
      <c r="Q1870" s="24"/>
    </row>
    <row r="1871" spans="11:17" x14ac:dyDescent="0.25">
      <c r="K1871" s="23"/>
      <c r="Q1871" s="24"/>
    </row>
    <row r="1872" spans="11:17" x14ac:dyDescent="0.25">
      <c r="K1872" s="23"/>
      <c r="Q1872" s="24"/>
    </row>
    <row r="1873" spans="11:17" x14ac:dyDescent="0.25">
      <c r="K1873" s="23"/>
      <c r="Q1873" s="24"/>
    </row>
    <row r="1874" spans="11:17" x14ac:dyDescent="0.25">
      <c r="K1874" s="23"/>
      <c r="Q1874" s="24"/>
    </row>
    <row r="1875" spans="11:17" x14ac:dyDescent="0.25">
      <c r="K1875" s="23"/>
      <c r="Q1875" s="24"/>
    </row>
    <row r="1876" spans="11:17" x14ac:dyDescent="0.25">
      <c r="K1876" s="23"/>
      <c r="Q1876" s="24"/>
    </row>
    <row r="1877" spans="11:17" x14ac:dyDescent="0.25">
      <c r="K1877" s="23"/>
      <c r="Q1877" s="24"/>
    </row>
    <row r="1878" spans="11:17" x14ac:dyDescent="0.25">
      <c r="K1878" s="23"/>
      <c r="Q1878" s="24"/>
    </row>
    <row r="1879" spans="11:17" x14ac:dyDescent="0.25">
      <c r="K1879" s="23"/>
      <c r="Q1879" s="24"/>
    </row>
    <row r="1880" spans="11:17" x14ac:dyDescent="0.25">
      <c r="K1880" s="23"/>
      <c r="Q1880" s="24"/>
    </row>
    <row r="1881" spans="11:17" x14ac:dyDescent="0.25">
      <c r="K1881" s="23"/>
      <c r="Q1881" s="24"/>
    </row>
    <row r="1882" spans="11:17" x14ac:dyDescent="0.25">
      <c r="K1882" s="23"/>
      <c r="Q1882" s="24"/>
    </row>
    <row r="1883" spans="11:17" x14ac:dyDescent="0.25">
      <c r="K1883" s="23"/>
      <c r="Q1883" s="24"/>
    </row>
    <row r="1884" spans="11:17" x14ac:dyDescent="0.25">
      <c r="K1884" s="23"/>
      <c r="Q1884" s="24"/>
    </row>
    <row r="1885" spans="11:17" x14ac:dyDescent="0.25">
      <c r="K1885" s="23"/>
      <c r="Q1885" s="24"/>
    </row>
    <row r="1886" spans="11:17" x14ac:dyDescent="0.25">
      <c r="K1886" s="23"/>
      <c r="Q1886" s="24"/>
    </row>
    <row r="1887" spans="11:17" x14ac:dyDescent="0.25">
      <c r="K1887" s="23"/>
      <c r="Q1887" s="24"/>
    </row>
    <row r="1888" spans="11:17" x14ac:dyDescent="0.25">
      <c r="K1888" s="23"/>
      <c r="Q1888" s="24"/>
    </row>
    <row r="1889" spans="11:17" x14ac:dyDescent="0.25">
      <c r="K1889" s="23"/>
      <c r="Q1889" s="24"/>
    </row>
    <row r="1890" spans="11:17" x14ac:dyDescent="0.25">
      <c r="K1890" s="23"/>
      <c r="Q1890" s="24"/>
    </row>
    <row r="1891" spans="11:17" x14ac:dyDescent="0.25">
      <c r="K1891" s="23"/>
      <c r="Q1891" s="24"/>
    </row>
    <row r="1892" spans="11:17" x14ac:dyDescent="0.25">
      <c r="K1892" s="23"/>
      <c r="Q1892" s="24"/>
    </row>
    <row r="1893" spans="11:17" x14ac:dyDescent="0.25">
      <c r="K1893" s="23"/>
      <c r="Q1893" s="24"/>
    </row>
    <row r="1894" spans="11:17" x14ac:dyDescent="0.25">
      <c r="K1894" s="23"/>
      <c r="Q1894" s="24"/>
    </row>
    <row r="1895" spans="11:17" x14ac:dyDescent="0.25">
      <c r="K1895" s="23"/>
      <c r="Q1895" s="24"/>
    </row>
    <row r="1896" spans="11:17" x14ac:dyDescent="0.25">
      <c r="K1896" s="23"/>
      <c r="Q1896" s="24"/>
    </row>
    <row r="1897" spans="11:17" x14ac:dyDescent="0.25">
      <c r="K1897" s="23"/>
      <c r="Q1897" s="24"/>
    </row>
    <row r="1898" spans="11:17" x14ac:dyDescent="0.25">
      <c r="K1898" s="23"/>
      <c r="Q1898" s="24"/>
    </row>
    <row r="1899" spans="11:17" x14ac:dyDescent="0.25">
      <c r="K1899" s="23"/>
      <c r="Q1899" s="24"/>
    </row>
    <row r="1900" spans="11:17" x14ac:dyDescent="0.25">
      <c r="K1900" s="23"/>
      <c r="Q1900" s="24"/>
    </row>
    <row r="1901" spans="11:17" x14ac:dyDescent="0.25">
      <c r="K1901" s="23"/>
      <c r="Q1901" s="24"/>
    </row>
    <row r="1902" spans="11:17" x14ac:dyDescent="0.25">
      <c r="K1902" s="23"/>
      <c r="Q1902" s="24"/>
    </row>
    <row r="1903" spans="11:17" x14ac:dyDescent="0.25">
      <c r="K1903" s="23"/>
      <c r="Q1903" s="24"/>
    </row>
    <row r="1904" spans="11:17" x14ac:dyDescent="0.25">
      <c r="K1904" s="23"/>
      <c r="Q1904" s="24"/>
    </row>
    <row r="1905" spans="11:17" x14ac:dyDescent="0.25">
      <c r="K1905" s="23"/>
      <c r="Q1905" s="24"/>
    </row>
    <row r="1906" spans="11:17" x14ac:dyDescent="0.25">
      <c r="K1906" s="23"/>
      <c r="Q1906" s="24"/>
    </row>
    <row r="1907" spans="11:17" x14ac:dyDescent="0.25">
      <c r="K1907" s="23"/>
      <c r="Q1907" s="24"/>
    </row>
    <row r="1908" spans="11:17" x14ac:dyDescent="0.25">
      <c r="K1908" s="23"/>
      <c r="Q1908" s="24"/>
    </row>
    <row r="1909" spans="11:17" x14ac:dyDescent="0.25">
      <c r="K1909" s="23"/>
      <c r="Q1909" s="24"/>
    </row>
    <row r="1910" spans="11:17" x14ac:dyDescent="0.25">
      <c r="K1910" s="23"/>
      <c r="Q1910" s="24"/>
    </row>
    <row r="1911" spans="11:17" x14ac:dyDescent="0.25">
      <c r="K1911" s="23"/>
      <c r="Q1911" s="24"/>
    </row>
    <row r="1912" spans="11:17" x14ac:dyDescent="0.25">
      <c r="K1912" s="23"/>
      <c r="Q1912" s="24"/>
    </row>
    <row r="1913" spans="11:17" x14ac:dyDescent="0.25">
      <c r="K1913" s="23"/>
      <c r="Q1913" s="24"/>
    </row>
    <row r="1914" spans="11:17" x14ac:dyDescent="0.25">
      <c r="K1914" s="23"/>
      <c r="Q1914" s="24"/>
    </row>
    <row r="1915" spans="11:17" x14ac:dyDescent="0.25">
      <c r="K1915" s="23"/>
      <c r="Q1915" s="24"/>
    </row>
    <row r="1916" spans="11:17" x14ac:dyDescent="0.25">
      <c r="K1916" s="23"/>
      <c r="Q1916" s="24"/>
    </row>
    <row r="1917" spans="11:17" x14ac:dyDescent="0.25">
      <c r="K1917" s="23"/>
      <c r="Q1917" s="24"/>
    </row>
    <row r="1918" spans="11:17" x14ac:dyDescent="0.25">
      <c r="K1918" s="23"/>
      <c r="Q1918" s="24"/>
    </row>
    <row r="1919" spans="11:17" x14ac:dyDescent="0.25">
      <c r="K1919" s="23"/>
      <c r="Q1919" s="24"/>
    </row>
    <row r="1920" spans="11:17" x14ac:dyDescent="0.25">
      <c r="K1920" s="23"/>
      <c r="Q1920" s="24"/>
    </row>
    <row r="1921" spans="11:17" x14ac:dyDescent="0.25">
      <c r="K1921" s="23"/>
      <c r="Q1921" s="24"/>
    </row>
    <row r="1922" spans="11:17" x14ac:dyDescent="0.25">
      <c r="K1922" s="23"/>
      <c r="Q1922" s="24"/>
    </row>
    <row r="1923" spans="11:17" x14ac:dyDescent="0.25">
      <c r="K1923" s="23"/>
      <c r="Q1923" s="24"/>
    </row>
    <row r="1924" spans="11:17" x14ac:dyDescent="0.25">
      <c r="K1924" s="23"/>
      <c r="Q1924" s="24"/>
    </row>
    <row r="1925" spans="11:17" x14ac:dyDescent="0.25">
      <c r="K1925" s="23"/>
      <c r="Q1925" s="24"/>
    </row>
    <row r="1926" spans="11:17" x14ac:dyDescent="0.25">
      <c r="K1926" s="23"/>
      <c r="Q1926" s="24"/>
    </row>
    <row r="1927" spans="11:17" x14ac:dyDescent="0.25">
      <c r="K1927" s="23"/>
      <c r="Q1927" s="24"/>
    </row>
    <row r="1928" spans="11:17" x14ac:dyDescent="0.25">
      <c r="K1928" s="23"/>
      <c r="Q1928" s="24"/>
    </row>
    <row r="1929" spans="11:17" x14ac:dyDescent="0.25">
      <c r="K1929" s="23"/>
      <c r="Q1929" s="24"/>
    </row>
    <row r="1930" spans="11:17" x14ac:dyDescent="0.25">
      <c r="K1930" s="23"/>
      <c r="Q1930" s="24"/>
    </row>
    <row r="1931" spans="11:17" x14ac:dyDescent="0.25">
      <c r="K1931" s="23"/>
      <c r="Q1931" s="24"/>
    </row>
    <row r="1932" spans="11:17" x14ac:dyDescent="0.25">
      <c r="K1932" s="23"/>
      <c r="Q1932" s="24"/>
    </row>
    <row r="1933" spans="11:17" x14ac:dyDescent="0.25">
      <c r="K1933" s="23"/>
      <c r="Q1933" s="24"/>
    </row>
    <row r="1934" spans="11:17" x14ac:dyDescent="0.25">
      <c r="K1934" s="23"/>
      <c r="Q1934" s="24"/>
    </row>
    <row r="1935" spans="11:17" x14ac:dyDescent="0.25">
      <c r="K1935" s="23"/>
      <c r="Q1935" s="24"/>
    </row>
    <row r="1936" spans="11:17" x14ac:dyDescent="0.25">
      <c r="K1936" s="23"/>
      <c r="Q1936" s="24"/>
    </row>
    <row r="1937" spans="11:17" x14ac:dyDescent="0.25">
      <c r="K1937" s="23"/>
      <c r="Q1937" s="24"/>
    </row>
    <row r="1938" spans="11:17" x14ac:dyDescent="0.25">
      <c r="K1938" s="23"/>
      <c r="Q1938" s="24"/>
    </row>
    <row r="1939" spans="11:17" x14ac:dyDescent="0.25">
      <c r="K1939" s="23"/>
      <c r="Q1939" s="24"/>
    </row>
    <row r="1940" spans="11:17" x14ac:dyDescent="0.25">
      <c r="K1940" s="23"/>
      <c r="Q1940" s="24"/>
    </row>
    <row r="1941" spans="11:17" x14ac:dyDescent="0.25">
      <c r="K1941" s="23"/>
      <c r="Q1941" s="24"/>
    </row>
    <row r="1942" spans="11:17" x14ac:dyDescent="0.25">
      <c r="K1942" s="23"/>
      <c r="Q1942" s="24"/>
    </row>
    <row r="1943" spans="11:17" x14ac:dyDescent="0.25">
      <c r="K1943" s="23"/>
      <c r="Q1943" s="24"/>
    </row>
    <row r="1944" spans="11:17" x14ac:dyDescent="0.25">
      <c r="K1944" s="23"/>
      <c r="Q1944" s="24"/>
    </row>
    <row r="1945" spans="11:17" x14ac:dyDescent="0.25">
      <c r="K1945" s="23"/>
      <c r="Q1945" s="24"/>
    </row>
    <row r="1946" spans="11:17" x14ac:dyDescent="0.25">
      <c r="K1946" s="23"/>
      <c r="Q1946" s="24"/>
    </row>
    <row r="1947" spans="11:17" x14ac:dyDescent="0.25">
      <c r="K1947" s="23"/>
      <c r="Q1947" s="24"/>
    </row>
    <row r="1948" spans="11:17" x14ac:dyDescent="0.25">
      <c r="K1948" s="23"/>
      <c r="Q1948" s="24"/>
    </row>
    <row r="1949" spans="11:17" x14ac:dyDescent="0.25">
      <c r="K1949" s="23"/>
      <c r="Q1949" s="24"/>
    </row>
    <row r="1950" spans="11:17" x14ac:dyDescent="0.25">
      <c r="K1950" s="23"/>
      <c r="Q1950" s="24"/>
    </row>
    <row r="1951" spans="11:17" x14ac:dyDescent="0.25">
      <c r="K1951" s="23"/>
      <c r="Q1951" s="24"/>
    </row>
    <row r="1952" spans="11:17" x14ac:dyDescent="0.25">
      <c r="K1952" s="23"/>
      <c r="Q1952" s="24"/>
    </row>
    <row r="1953" spans="11:17" x14ac:dyDescent="0.25">
      <c r="K1953" s="23"/>
      <c r="Q1953" s="24"/>
    </row>
    <row r="1954" spans="11:17" x14ac:dyDescent="0.25">
      <c r="K1954" s="23"/>
      <c r="Q1954" s="24"/>
    </row>
    <row r="1955" spans="11:17" x14ac:dyDescent="0.25">
      <c r="K1955" s="23"/>
      <c r="Q1955" s="24"/>
    </row>
    <row r="1956" spans="11:17" x14ac:dyDescent="0.25">
      <c r="K1956" s="23"/>
      <c r="Q1956" s="24"/>
    </row>
    <row r="1957" spans="11:17" x14ac:dyDescent="0.25">
      <c r="K1957" s="23"/>
      <c r="Q1957" s="24"/>
    </row>
    <row r="1958" spans="11:17" x14ac:dyDescent="0.25">
      <c r="K1958" s="23"/>
      <c r="Q1958" s="24"/>
    </row>
    <row r="1959" spans="11:17" x14ac:dyDescent="0.25">
      <c r="K1959" s="23"/>
      <c r="Q1959" s="24"/>
    </row>
    <row r="1960" spans="11:17" x14ac:dyDescent="0.25">
      <c r="K1960" s="23"/>
      <c r="Q1960" s="24"/>
    </row>
    <row r="1961" spans="11:17" x14ac:dyDescent="0.25">
      <c r="K1961" s="23"/>
      <c r="Q1961" s="24"/>
    </row>
    <row r="1962" spans="11:17" x14ac:dyDescent="0.25">
      <c r="K1962" s="23"/>
      <c r="Q1962" s="24"/>
    </row>
    <row r="1963" spans="11:17" x14ac:dyDescent="0.25">
      <c r="K1963" s="23"/>
      <c r="Q1963" s="24"/>
    </row>
    <row r="1964" spans="11:17" x14ac:dyDescent="0.25">
      <c r="K1964" s="23"/>
      <c r="Q1964" s="24"/>
    </row>
    <row r="1965" spans="11:17" x14ac:dyDescent="0.25">
      <c r="K1965" s="23"/>
      <c r="Q1965" s="24"/>
    </row>
    <row r="1966" spans="11:17" x14ac:dyDescent="0.25">
      <c r="K1966" s="23"/>
      <c r="Q1966" s="24"/>
    </row>
    <row r="1967" spans="11:17" x14ac:dyDescent="0.25">
      <c r="K1967" s="23"/>
      <c r="Q1967" s="24"/>
    </row>
    <row r="1968" spans="11:17" x14ac:dyDescent="0.25">
      <c r="K1968" s="23"/>
      <c r="Q1968" s="24"/>
    </row>
    <row r="1969" spans="11:17" x14ac:dyDescent="0.25">
      <c r="K1969" s="23"/>
      <c r="Q1969" s="24"/>
    </row>
    <row r="1970" spans="11:17" x14ac:dyDescent="0.25">
      <c r="K1970" s="23"/>
      <c r="Q1970" s="24"/>
    </row>
    <row r="1971" spans="11:17" x14ac:dyDescent="0.25">
      <c r="K1971" s="23"/>
      <c r="Q1971" s="24"/>
    </row>
    <row r="1972" spans="11:17" x14ac:dyDescent="0.25">
      <c r="K1972" s="23"/>
      <c r="Q1972" s="24"/>
    </row>
    <row r="1973" spans="11:17" x14ac:dyDescent="0.25">
      <c r="K1973" s="23"/>
      <c r="Q1973" s="24"/>
    </row>
    <row r="1974" spans="11:17" x14ac:dyDescent="0.25">
      <c r="K1974" s="23"/>
      <c r="Q1974" s="24"/>
    </row>
    <row r="1975" spans="11:17" x14ac:dyDescent="0.25">
      <c r="K1975" s="23"/>
      <c r="Q1975" s="24"/>
    </row>
    <row r="1976" spans="11:17" x14ac:dyDescent="0.25">
      <c r="K1976" s="23"/>
      <c r="Q1976" s="24"/>
    </row>
    <row r="1977" spans="11:17" x14ac:dyDescent="0.25">
      <c r="K1977" s="23"/>
      <c r="Q1977" s="24"/>
    </row>
    <row r="1978" spans="11:17" x14ac:dyDescent="0.25">
      <c r="K1978" s="23"/>
      <c r="Q1978" s="24"/>
    </row>
    <row r="1979" spans="11:17" x14ac:dyDescent="0.25">
      <c r="K1979" s="23"/>
      <c r="Q1979" s="24"/>
    </row>
    <row r="1980" spans="11:17" x14ac:dyDescent="0.25">
      <c r="K1980" s="23"/>
      <c r="Q1980" s="24"/>
    </row>
    <row r="1981" spans="11:17" x14ac:dyDescent="0.25">
      <c r="K1981" s="23"/>
      <c r="Q1981" s="24"/>
    </row>
    <row r="1982" spans="11:17" x14ac:dyDescent="0.25">
      <c r="K1982" s="23"/>
      <c r="Q1982" s="24"/>
    </row>
    <row r="1983" spans="11:17" x14ac:dyDescent="0.25">
      <c r="K1983" s="23"/>
      <c r="Q1983" s="24"/>
    </row>
    <row r="1984" spans="11:17" x14ac:dyDescent="0.25">
      <c r="K1984" s="23"/>
      <c r="Q1984" s="24"/>
    </row>
    <row r="1985" spans="11:17" x14ac:dyDescent="0.25">
      <c r="K1985" s="23"/>
      <c r="Q1985" s="24"/>
    </row>
    <row r="1986" spans="11:17" x14ac:dyDescent="0.25">
      <c r="K1986" s="23"/>
      <c r="Q1986" s="24"/>
    </row>
    <row r="1987" spans="11:17" x14ac:dyDescent="0.25">
      <c r="K1987" s="23"/>
      <c r="Q1987" s="24"/>
    </row>
    <row r="1988" spans="11:17" x14ac:dyDescent="0.25">
      <c r="K1988" s="23"/>
      <c r="Q1988" s="24"/>
    </row>
    <row r="1989" spans="11:17" x14ac:dyDescent="0.25">
      <c r="K1989" s="23"/>
      <c r="Q1989" s="24"/>
    </row>
    <row r="1990" spans="11:17" x14ac:dyDescent="0.25">
      <c r="K1990" s="23"/>
      <c r="Q1990" s="24"/>
    </row>
    <row r="1991" spans="11:17" x14ac:dyDescent="0.25">
      <c r="K1991" s="23"/>
      <c r="Q1991" s="24"/>
    </row>
    <row r="1992" spans="11:17" x14ac:dyDescent="0.25">
      <c r="K1992" s="23"/>
      <c r="Q1992" s="24"/>
    </row>
    <row r="1993" spans="11:17" x14ac:dyDescent="0.25">
      <c r="K1993" s="23"/>
      <c r="Q1993" s="24"/>
    </row>
    <row r="1994" spans="11:17" x14ac:dyDescent="0.25">
      <c r="K1994" s="23"/>
      <c r="Q1994" s="24"/>
    </row>
    <row r="1995" spans="11:17" x14ac:dyDescent="0.25">
      <c r="K1995" s="23"/>
      <c r="Q1995" s="24"/>
    </row>
    <row r="1996" spans="11:17" x14ac:dyDescent="0.25">
      <c r="K1996" s="23"/>
      <c r="Q1996" s="24"/>
    </row>
    <row r="1997" spans="11:17" x14ac:dyDescent="0.25">
      <c r="K1997" s="23"/>
      <c r="Q1997" s="24"/>
    </row>
    <row r="1998" spans="11:17" x14ac:dyDescent="0.25">
      <c r="K1998" s="23"/>
      <c r="Q1998" s="24"/>
    </row>
    <row r="1999" spans="11:17" x14ac:dyDescent="0.25">
      <c r="K1999" s="23"/>
      <c r="Q1999" s="24"/>
    </row>
    <row r="2000" spans="11:17" x14ac:dyDescent="0.25">
      <c r="K2000" s="23"/>
      <c r="Q2000" s="24"/>
    </row>
    <row r="2001" spans="11:17" x14ac:dyDescent="0.25">
      <c r="K2001" s="23"/>
      <c r="Q2001" s="24"/>
    </row>
    <row r="2002" spans="11:17" x14ac:dyDescent="0.25">
      <c r="K2002" s="23"/>
      <c r="Q2002" s="24"/>
    </row>
    <row r="2003" spans="11:17" x14ac:dyDescent="0.25">
      <c r="K2003" s="23"/>
      <c r="Q2003" s="24"/>
    </row>
    <row r="2004" spans="11:17" x14ac:dyDescent="0.25">
      <c r="K2004" s="23"/>
      <c r="Q2004" s="24"/>
    </row>
    <row r="2005" spans="11:17" x14ac:dyDescent="0.25">
      <c r="K2005" s="23"/>
      <c r="Q2005" s="24"/>
    </row>
    <row r="2006" spans="11:17" x14ac:dyDescent="0.25">
      <c r="K2006" s="23"/>
      <c r="Q2006" s="24"/>
    </row>
    <row r="2007" spans="11:17" x14ac:dyDescent="0.25">
      <c r="K2007" s="23"/>
      <c r="Q2007" s="24"/>
    </row>
    <row r="2008" spans="11:17" x14ac:dyDescent="0.25">
      <c r="K2008" s="23"/>
      <c r="Q2008" s="24"/>
    </row>
    <row r="2009" spans="11:17" x14ac:dyDescent="0.25">
      <c r="K2009" s="23"/>
      <c r="Q2009" s="24"/>
    </row>
    <row r="2010" spans="11:17" x14ac:dyDescent="0.25">
      <c r="K2010" s="23"/>
      <c r="Q2010" s="24"/>
    </row>
    <row r="2011" spans="11:17" x14ac:dyDescent="0.25">
      <c r="K2011" s="23"/>
      <c r="Q2011" s="24"/>
    </row>
    <row r="2012" spans="11:17" x14ac:dyDescent="0.25">
      <c r="K2012" s="23"/>
      <c r="Q2012" s="24"/>
    </row>
    <row r="2013" spans="11:17" x14ac:dyDescent="0.25">
      <c r="K2013" s="23"/>
      <c r="Q2013" s="24"/>
    </row>
    <row r="2014" spans="11:17" x14ac:dyDescent="0.25">
      <c r="K2014" s="23"/>
      <c r="Q2014" s="24"/>
    </row>
    <row r="2015" spans="11:17" x14ac:dyDescent="0.25">
      <c r="K2015" s="23"/>
      <c r="Q2015" s="24"/>
    </row>
    <row r="2016" spans="11:17" x14ac:dyDescent="0.25">
      <c r="K2016" s="23"/>
      <c r="Q2016" s="24"/>
    </row>
    <row r="2017" spans="11:17" x14ac:dyDescent="0.25">
      <c r="K2017" s="23"/>
      <c r="Q2017" s="24"/>
    </row>
    <row r="2018" spans="11:17" x14ac:dyDescent="0.25">
      <c r="K2018" s="23"/>
      <c r="Q2018" s="24"/>
    </row>
    <row r="2019" spans="11:17" x14ac:dyDescent="0.25">
      <c r="K2019" s="23"/>
      <c r="Q2019" s="24"/>
    </row>
    <row r="2020" spans="11:17" x14ac:dyDescent="0.25">
      <c r="K2020" s="23"/>
      <c r="Q2020" s="24"/>
    </row>
    <row r="2021" spans="11:17" x14ac:dyDescent="0.25">
      <c r="K2021" s="23"/>
      <c r="Q2021" s="24"/>
    </row>
    <row r="2022" spans="11:17" x14ac:dyDescent="0.25">
      <c r="K2022" s="23"/>
      <c r="Q2022" s="24"/>
    </row>
    <row r="2023" spans="11:17" x14ac:dyDescent="0.25">
      <c r="K2023" s="23"/>
      <c r="Q2023" s="24"/>
    </row>
    <row r="2024" spans="11:17" x14ac:dyDescent="0.25">
      <c r="K2024" s="23"/>
      <c r="Q2024" s="24"/>
    </row>
    <row r="2025" spans="11:17" x14ac:dyDescent="0.25">
      <c r="K2025" s="23"/>
      <c r="Q2025" s="24"/>
    </row>
    <row r="2026" spans="11:17" x14ac:dyDescent="0.25">
      <c r="K2026" s="23"/>
      <c r="Q2026" s="24"/>
    </row>
    <row r="2027" spans="11:17" x14ac:dyDescent="0.25">
      <c r="K2027" s="23"/>
      <c r="Q2027" s="24"/>
    </row>
    <row r="2028" spans="11:17" x14ac:dyDescent="0.25">
      <c r="K2028" s="23"/>
      <c r="Q2028" s="24"/>
    </row>
    <row r="2029" spans="11:17" x14ac:dyDescent="0.25">
      <c r="K2029" s="23"/>
      <c r="Q2029" s="24"/>
    </row>
    <row r="2030" spans="11:17" x14ac:dyDescent="0.25">
      <c r="K2030" s="23"/>
      <c r="Q2030" s="24"/>
    </row>
    <row r="2031" spans="11:17" x14ac:dyDescent="0.25">
      <c r="K2031" s="23"/>
      <c r="Q2031" s="24"/>
    </row>
    <row r="2032" spans="11:17" x14ac:dyDescent="0.25">
      <c r="K2032" s="23"/>
      <c r="Q2032" s="24"/>
    </row>
    <row r="2033" spans="11:17" x14ac:dyDescent="0.25">
      <c r="K2033" s="23"/>
      <c r="Q2033" s="24"/>
    </row>
    <row r="2034" spans="11:17" x14ac:dyDescent="0.25">
      <c r="K2034" s="23"/>
      <c r="Q2034" s="24"/>
    </row>
    <row r="2035" spans="11:17" x14ac:dyDescent="0.25">
      <c r="K2035" s="23"/>
      <c r="Q2035" s="24"/>
    </row>
    <row r="2036" spans="11:17" x14ac:dyDescent="0.25">
      <c r="K2036" s="23"/>
      <c r="Q2036" s="24"/>
    </row>
    <row r="2037" spans="11:17" x14ac:dyDescent="0.25">
      <c r="K2037" s="23"/>
      <c r="Q2037" s="24"/>
    </row>
    <row r="2038" spans="11:17" x14ac:dyDescent="0.25">
      <c r="K2038" s="23"/>
      <c r="Q2038" s="24"/>
    </row>
    <row r="2039" spans="11:17" x14ac:dyDescent="0.25">
      <c r="K2039" s="23"/>
      <c r="Q2039" s="24"/>
    </row>
    <row r="2040" spans="11:17" x14ac:dyDescent="0.25">
      <c r="K2040" s="23"/>
      <c r="Q2040" s="24"/>
    </row>
    <row r="2041" spans="11:17" x14ac:dyDescent="0.25">
      <c r="K2041" s="23"/>
      <c r="Q2041" s="24"/>
    </row>
    <row r="2042" spans="11:17" x14ac:dyDescent="0.25">
      <c r="K2042" s="23"/>
      <c r="Q2042" s="24"/>
    </row>
    <row r="2043" spans="11:17" x14ac:dyDescent="0.25">
      <c r="K2043" s="23"/>
      <c r="Q2043" s="24"/>
    </row>
    <row r="2044" spans="11:17" x14ac:dyDescent="0.25">
      <c r="K2044" s="23"/>
      <c r="Q2044" s="24"/>
    </row>
    <row r="2045" spans="11:17" x14ac:dyDescent="0.25">
      <c r="K2045" s="23"/>
      <c r="Q2045" s="24"/>
    </row>
    <row r="2046" spans="11:17" x14ac:dyDescent="0.25">
      <c r="K2046" s="23"/>
      <c r="Q2046" s="24"/>
    </row>
    <row r="2047" spans="11:17" x14ac:dyDescent="0.25">
      <c r="K2047" s="23"/>
      <c r="Q2047" s="24"/>
    </row>
    <row r="2048" spans="11:17" x14ac:dyDescent="0.25">
      <c r="K2048" s="23"/>
      <c r="Q2048" s="24"/>
    </row>
    <row r="2049" spans="11:17" x14ac:dyDescent="0.25">
      <c r="K2049" s="23"/>
      <c r="Q2049" s="24"/>
    </row>
    <row r="2050" spans="11:17" x14ac:dyDescent="0.25">
      <c r="K2050" s="23"/>
      <c r="Q2050" s="24"/>
    </row>
    <row r="2051" spans="11:17" x14ac:dyDescent="0.25">
      <c r="K2051" s="23"/>
      <c r="Q2051" s="24"/>
    </row>
    <row r="2052" spans="11:17" x14ac:dyDescent="0.25">
      <c r="K2052" s="23"/>
      <c r="Q2052" s="24"/>
    </row>
    <row r="2053" spans="11:17" x14ac:dyDescent="0.25">
      <c r="K2053" s="23"/>
      <c r="Q2053" s="24"/>
    </row>
    <row r="2054" spans="11:17" x14ac:dyDescent="0.25">
      <c r="K2054" s="23"/>
      <c r="Q2054" s="24"/>
    </row>
    <row r="2055" spans="11:17" x14ac:dyDescent="0.25">
      <c r="K2055" s="23"/>
      <c r="Q2055" s="24"/>
    </row>
    <row r="2056" spans="11:17" x14ac:dyDescent="0.25">
      <c r="K2056" s="23"/>
      <c r="Q2056" s="24"/>
    </row>
    <row r="2057" spans="11:17" x14ac:dyDescent="0.25">
      <c r="K2057" s="23"/>
      <c r="Q2057" s="24"/>
    </row>
    <row r="2058" spans="11:17" x14ac:dyDescent="0.25">
      <c r="K2058" s="23"/>
      <c r="Q2058" s="24"/>
    </row>
    <row r="2059" spans="11:17" x14ac:dyDescent="0.25">
      <c r="K2059" s="23"/>
      <c r="Q2059" s="24"/>
    </row>
    <row r="2060" spans="11:17" x14ac:dyDescent="0.25">
      <c r="K2060" s="23"/>
      <c r="Q2060" s="24"/>
    </row>
    <row r="2061" spans="11:17" x14ac:dyDescent="0.25">
      <c r="K2061" s="23"/>
      <c r="Q2061" s="24"/>
    </row>
    <row r="2062" spans="11:17" x14ac:dyDescent="0.25">
      <c r="K2062" s="23"/>
      <c r="Q2062" s="24"/>
    </row>
    <row r="2063" spans="11:17" x14ac:dyDescent="0.25">
      <c r="K2063" s="23"/>
      <c r="Q2063" s="24"/>
    </row>
    <row r="2064" spans="11:17" x14ac:dyDescent="0.25">
      <c r="K2064" s="23"/>
      <c r="Q2064" s="24"/>
    </row>
    <row r="2065" spans="11:17" x14ac:dyDescent="0.25">
      <c r="K2065" s="23"/>
      <c r="Q2065" s="24"/>
    </row>
    <row r="2066" spans="11:17" x14ac:dyDescent="0.25">
      <c r="K2066" s="23"/>
      <c r="Q2066" s="24"/>
    </row>
    <row r="2067" spans="11:17" x14ac:dyDescent="0.25">
      <c r="K2067" s="23"/>
      <c r="Q2067" s="24"/>
    </row>
    <row r="2068" spans="11:17" x14ac:dyDescent="0.25">
      <c r="K2068" s="23"/>
      <c r="Q2068" s="24"/>
    </row>
    <row r="2069" spans="11:17" x14ac:dyDescent="0.25">
      <c r="K2069" s="23"/>
      <c r="Q2069" s="24"/>
    </row>
    <row r="2070" spans="11:17" x14ac:dyDescent="0.25">
      <c r="K2070" s="23"/>
      <c r="Q2070" s="24"/>
    </row>
    <row r="2071" spans="11:17" x14ac:dyDescent="0.25">
      <c r="K2071" s="23"/>
      <c r="Q2071" s="24"/>
    </row>
    <row r="2072" spans="11:17" x14ac:dyDescent="0.25">
      <c r="K2072" s="23"/>
      <c r="Q2072" s="24"/>
    </row>
    <row r="2073" spans="11:17" x14ac:dyDescent="0.25">
      <c r="K2073" s="23"/>
      <c r="Q2073" s="24"/>
    </row>
    <row r="2074" spans="11:17" x14ac:dyDescent="0.25">
      <c r="K2074" s="23"/>
      <c r="Q2074" s="24"/>
    </row>
    <row r="2075" spans="11:17" x14ac:dyDescent="0.25">
      <c r="K2075" s="23"/>
      <c r="Q2075" s="24"/>
    </row>
    <row r="2076" spans="11:17" x14ac:dyDescent="0.25">
      <c r="K2076" s="23"/>
      <c r="Q2076" s="24"/>
    </row>
    <row r="2077" spans="11:17" x14ac:dyDescent="0.25">
      <c r="K2077" s="23"/>
      <c r="Q2077" s="24"/>
    </row>
    <row r="2078" spans="11:17" x14ac:dyDescent="0.25">
      <c r="K2078" s="23"/>
      <c r="Q2078" s="24"/>
    </row>
    <row r="2079" spans="11:17" x14ac:dyDescent="0.25">
      <c r="K2079" s="23"/>
      <c r="Q2079" s="24"/>
    </row>
    <row r="2080" spans="11:17" x14ac:dyDescent="0.25">
      <c r="K2080" s="23"/>
      <c r="Q2080" s="24"/>
    </row>
    <row r="2081" spans="11:17" x14ac:dyDescent="0.25">
      <c r="K2081" s="23"/>
      <c r="Q2081" s="24"/>
    </row>
    <row r="2082" spans="11:17" x14ac:dyDescent="0.25">
      <c r="K2082" s="23"/>
      <c r="Q2082" s="24"/>
    </row>
    <row r="2083" spans="11:17" x14ac:dyDescent="0.25">
      <c r="K2083" s="23"/>
      <c r="Q2083" s="24"/>
    </row>
    <row r="2084" spans="11:17" x14ac:dyDescent="0.25">
      <c r="K2084" s="23"/>
      <c r="Q2084" s="24"/>
    </row>
    <row r="2085" spans="11:17" x14ac:dyDescent="0.25">
      <c r="K2085" s="23"/>
      <c r="Q2085" s="24"/>
    </row>
    <row r="2086" spans="11:17" x14ac:dyDescent="0.25">
      <c r="K2086" s="23"/>
      <c r="Q2086" s="24"/>
    </row>
    <row r="2087" spans="11:17" x14ac:dyDescent="0.25">
      <c r="K2087" s="23"/>
      <c r="Q2087" s="24"/>
    </row>
    <row r="2088" spans="11:17" x14ac:dyDescent="0.25">
      <c r="K2088" s="23"/>
      <c r="Q2088" s="24"/>
    </row>
    <row r="2089" spans="11:17" x14ac:dyDescent="0.25">
      <c r="K2089" s="23"/>
      <c r="Q2089" s="24"/>
    </row>
    <row r="2090" spans="11:17" x14ac:dyDescent="0.25">
      <c r="K2090" s="23"/>
      <c r="Q2090" s="24"/>
    </row>
    <row r="2091" spans="11:17" x14ac:dyDescent="0.25">
      <c r="K2091" s="23"/>
      <c r="Q2091" s="24"/>
    </row>
    <row r="2092" spans="11:17" x14ac:dyDescent="0.25">
      <c r="K2092" s="23"/>
      <c r="Q2092" s="24"/>
    </row>
    <row r="2093" spans="11:17" x14ac:dyDescent="0.25">
      <c r="K2093" s="23"/>
      <c r="Q2093" s="24"/>
    </row>
    <row r="2094" spans="11:17" x14ac:dyDescent="0.25">
      <c r="K2094" s="23"/>
      <c r="Q2094" s="24"/>
    </row>
    <row r="2095" spans="11:17" x14ac:dyDescent="0.25">
      <c r="K2095" s="23"/>
      <c r="Q2095" s="24"/>
    </row>
    <row r="2096" spans="11:17" x14ac:dyDescent="0.25">
      <c r="K2096" s="23"/>
      <c r="Q2096" s="24"/>
    </row>
    <row r="2097" spans="11:17" x14ac:dyDescent="0.25">
      <c r="K2097" s="23"/>
      <c r="Q2097" s="24"/>
    </row>
    <row r="2098" spans="11:17" x14ac:dyDescent="0.25">
      <c r="K2098" s="23"/>
      <c r="Q2098" s="24"/>
    </row>
    <row r="2099" spans="11:17" x14ac:dyDescent="0.25">
      <c r="K2099" s="23"/>
      <c r="Q2099" s="24"/>
    </row>
    <row r="2100" spans="11:17" x14ac:dyDescent="0.25">
      <c r="K2100" s="23"/>
      <c r="Q2100" s="24"/>
    </row>
    <row r="2101" spans="11:17" x14ac:dyDescent="0.25">
      <c r="K2101" s="23"/>
      <c r="Q2101" s="24"/>
    </row>
    <row r="2102" spans="11:17" x14ac:dyDescent="0.25">
      <c r="K2102" s="23"/>
      <c r="Q2102" s="24"/>
    </row>
    <row r="2103" spans="11:17" x14ac:dyDescent="0.25">
      <c r="K2103" s="23"/>
      <c r="Q2103" s="24"/>
    </row>
    <row r="2104" spans="11:17" x14ac:dyDescent="0.25">
      <c r="K2104" s="23"/>
      <c r="Q2104" s="24"/>
    </row>
    <row r="2105" spans="11:17" x14ac:dyDescent="0.25">
      <c r="K2105" s="23"/>
      <c r="Q2105" s="24"/>
    </row>
    <row r="2106" spans="11:17" x14ac:dyDescent="0.25">
      <c r="K2106" s="23"/>
      <c r="Q2106" s="24"/>
    </row>
    <row r="2107" spans="11:17" x14ac:dyDescent="0.25">
      <c r="K2107" s="23"/>
      <c r="Q2107" s="24"/>
    </row>
    <row r="2108" spans="11:17" x14ac:dyDescent="0.25">
      <c r="K2108" s="23"/>
      <c r="Q2108" s="24"/>
    </row>
    <row r="2109" spans="11:17" x14ac:dyDescent="0.25">
      <c r="K2109" s="23"/>
      <c r="Q2109" s="24"/>
    </row>
    <row r="2110" spans="11:17" x14ac:dyDescent="0.25">
      <c r="K2110" s="23"/>
      <c r="Q2110" s="24"/>
    </row>
    <row r="2111" spans="11:17" x14ac:dyDescent="0.25">
      <c r="K2111" s="23"/>
      <c r="Q2111" s="24"/>
    </row>
    <row r="2112" spans="11:17" x14ac:dyDescent="0.25">
      <c r="K2112" s="23"/>
      <c r="Q2112" s="24"/>
    </row>
    <row r="2113" spans="11:17" x14ac:dyDescent="0.25">
      <c r="K2113" s="23"/>
      <c r="Q2113" s="24"/>
    </row>
    <row r="2114" spans="11:17" x14ac:dyDescent="0.25">
      <c r="K2114" s="23"/>
      <c r="Q2114" s="24"/>
    </row>
    <row r="2115" spans="11:17" x14ac:dyDescent="0.25">
      <c r="K2115" s="23"/>
      <c r="Q2115" s="24"/>
    </row>
    <row r="2116" spans="11:17" x14ac:dyDescent="0.25">
      <c r="K2116" s="23"/>
      <c r="Q2116" s="24"/>
    </row>
    <row r="2117" spans="11:17" x14ac:dyDescent="0.25">
      <c r="K2117" s="23"/>
      <c r="Q2117" s="24"/>
    </row>
    <row r="2118" spans="11:17" x14ac:dyDescent="0.25">
      <c r="K2118" s="23"/>
      <c r="Q2118" s="24"/>
    </row>
    <row r="2119" spans="11:17" x14ac:dyDescent="0.25">
      <c r="K2119" s="23"/>
      <c r="Q2119" s="24"/>
    </row>
    <row r="2120" spans="11:17" x14ac:dyDescent="0.25">
      <c r="K2120" s="23"/>
      <c r="Q2120" s="24"/>
    </row>
    <row r="2121" spans="11:17" x14ac:dyDescent="0.25">
      <c r="K2121" s="23"/>
      <c r="Q2121" s="24"/>
    </row>
    <row r="2122" spans="11:17" x14ac:dyDescent="0.25">
      <c r="K2122" s="23"/>
      <c r="Q2122" s="24"/>
    </row>
    <row r="2123" spans="11:17" x14ac:dyDescent="0.25">
      <c r="K2123" s="23"/>
      <c r="Q2123" s="24"/>
    </row>
    <row r="2124" spans="11:17" x14ac:dyDescent="0.25">
      <c r="K2124" s="23"/>
      <c r="Q2124" s="24"/>
    </row>
    <row r="2125" spans="11:17" x14ac:dyDescent="0.25">
      <c r="K2125" s="23"/>
      <c r="Q2125" s="24"/>
    </row>
    <row r="2126" spans="11:17" x14ac:dyDescent="0.25">
      <c r="K2126" s="23"/>
      <c r="Q2126" s="24"/>
    </row>
    <row r="2127" spans="11:17" x14ac:dyDescent="0.25">
      <c r="K2127" s="23"/>
      <c r="Q2127" s="24"/>
    </row>
    <row r="2128" spans="11:17" x14ac:dyDescent="0.25">
      <c r="K2128" s="23"/>
      <c r="Q2128" s="24"/>
    </row>
    <row r="2129" spans="11:17" x14ac:dyDescent="0.25">
      <c r="K2129" s="23"/>
      <c r="Q2129" s="24"/>
    </row>
    <row r="2130" spans="11:17" x14ac:dyDescent="0.25">
      <c r="K2130" s="23"/>
      <c r="Q2130" s="24"/>
    </row>
    <row r="2131" spans="11:17" x14ac:dyDescent="0.25">
      <c r="K2131" s="23"/>
      <c r="Q2131" s="24"/>
    </row>
    <row r="2132" spans="11:17" x14ac:dyDescent="0.25">
      <c r="K2132" s="23"/>
      <c r="Q2132" s="24"/>
    </row>
    <row r="2133" spans="11:17" x14ac:dyDescent="0.25">
      <c r="K2133" s="23"/>
      <c r="Q2133" s="24"/>
    </row>
    <row r="2134" spans="11:17" x14ac:dyDescent="0.25">
      <c r="K2134" s="23"/>
      <c r="Q2134" s="24"/>
    </row>
    <row r="2135" spans="11:17" x14ac:dyDescent="0.25">
      <c r="K2135" s="23"/>
      <c r="Q2135" s="24"/>
    </row>
    <row r="2136" spans="11:17" x14ac:dyDescent="0.25">
      <c r="K2136" s="23"/>
      <c r="Q2136" s="24"/>
    </row>
    <row r="2137" spans="11:17" x14ac:dyDescent="0.25">
      <c r="K2137" s="23"/>
      <c r="Q2137" s="24"/>
    </row>
    <row r="2138" spans="11:17" x14ac:dyDescent="0.25">
      <c r="K2138" s="23"/>
      <c r="Q2138" s="24"/>
    </row>
    <row r="2139" spans="11:17" x14ac:dyDescent="0.25">
      <c r="K2139" s="23"/>
      <c r="Q2139" s="24"/>
    </row>
    <row r="2140" spans="11:17" x14ac:dyDescent="0.25">
      <c r="K2140" s="23"/>
      <c r="Q2140" s="24"/>
    </row>
    <row r="2141" spans="11:17" x14ac:dyDescent="0.25">
      <c r="K2141" s="23"/>
      <c r="Q2141" s="24"/>
    </row>
    <row r="2142" spans="11:17" x14ac:dyDescent="0.25">
      <c r="K2142" s="23"/>
      <c r="Q2142" s="24"/>
    </row>
    <row r="2143" spans="11:17" x14ac:dyDescent="0.25">
      <c r="K2143" s="23"/>
      <c r="Q2143" s="24"/>
    </row>
    <row r="2144" spans="11:17" x14ac:dyDescent="0.25">
      <c r="K2144" s="23"/>
      <c r="Q2144" s="24"/>
    </row>
    <row r="2145" spans="11:17" x14ac:dyDescent="0.25">
      <c r="K2145" s="23"/>
      <c r="Q2145" s="24"/>
    </row>
    <row r="2146" spans="11:17" x14ac:dyDescent="0.25">
      <c r="K2146" s="23"/>
      <c r="Q2146" s="24"/>
    </row>
    <row r="2147" spans="11:17" x14ac:dyDescent="0.25">
      <c r="K2147" s="23"/>
      <c r="Q2147" s="24"/>
    </row>
    <row r="2148" spans="11:17" x14ac:dyDescent="0.25">
      <c r="K2148" s="23"/>
      <c r="Q2148" s="24"/>
    </row>
    <row r="2149" spans="11:17" x14ac:dyDescent="0.25">
      <c r="K2149" s="23"/>
      <c r="Q2149" s="24"/>
    </row>
    <row r="2150" spans="11:17" x14ac:dyDescent="0.25">
      <c r="K2150" s="23"/>
      <c r="Q2150" s="24"/>
    </row>
    <row r="2151" spans="11:17" x14ac:dyDescent="0.25">
      <c r="K2151" s="23"/>
      <c r="Q2151" s="24"/>
    </row>
    <row r="2152" spans="11:17" x14ac:dyDescent="0.25">
      <c r="K2152" s="23"/>
      <c r="Q2152" s="24"/>
    </row>
    <row r="2153" spans="11:17" x14ac:dyDescent="0.25">
      <c r="K2153" s="23"/>
      <c r="Q2153" s="24"/>
    </row>
    <row r="2154" spans="11:17" x14ac:dyDescent="0.25">
      <c r="K2154" s="23"/>
      <c r="Q2154" s="24"/>
    </row>
    <row r="2155" spans="11:17" x14ac:dyDescent="0.25">
      <c r="K2155" s="23"/>
      <c r="Q2155" s="24"/>
    </row>
    <row r="2156" spans="11:17" x14ac:dyDescent="0.25">
      <c r="K2156" s="23"/>
      <c r="Q2156" s="24"/>
    </row>
    <row r="2157" spans="11:17" x14ac:dyDescent="0.25">
      <c r="K2157" s="23"/>
      <c r="Q2157" s="24"/>
    </row>
    <row r="2158" spans="11:17" x14ac:dyDescent="0.25">
      <c r="K2158" s="23"/>
      <c r="Q2158" s="24"/>
    </row>
    <row r="2159" spans="11:17" x14ac:dyDescent="0.25">
      <c r="K2159" s="23"/>
      <c r="Q2159" s="24"/>
    </row>
    <row r="2160" spans="11:17" x14ac:dyDescent="0.25">
      <c r="K2160" s="23"/>
      <c r="Q2160" s="24"/>
    </row>
    <row r="2161" spans="11:17" x14ac:dyDescent="0.25">
      <c r="K2161" s="23"/>
      <c r="Q2161" s="24"/>
    </row>
    <row r="2162" spans="11:17" x14ac:dyDescent="0.25">
      <c r="K2162" s="23"/>
      <c r="Q2162" s="24"/>
    </row>
    <row r="2163" spans="11:17" x14ac:dyDescent="0.25">
      <c r="K2163" s="23"/>
      <c r="Q2163" s="24"/>
    </row>
    <row r="2164" spans="11:17" x14ac:dyDescent="0.25">
      <c r="K2164" s="23"/>
      <c r="Q2164" s="24"/>
    </row>
    <row r="2165" spans="11:17" x14ac:dyDescent="0.25">
      <c r="K2165" s="23"/>
      <c r="Q2165" s="24"/>
    </row>
    <row r="2166" spans="11:17" x14ac:dyDescent="0.25">
      <c r="K2166" s="23"/>
      <c r="Q2166" s="24"/>
    </row>
    <row r="2167" spans="11:17" x14ac:dyDescent="0.25">
      <c r="K2167" s="23"/>
      <c r="Q2167" s="24"/>
    </row>
    <row r="2168" spans="11:17" x14ac:dyDescent="0.25">
      <c r="K2168" s="23"/>
      <c r="Q2168" s="24"/>
    </row>
    <row r="2169" spans="11:17" x14ac:dyDescent="0.25">
      <c r="K2169" s="23"/>
      <c r="Q2169" s="24"/>
    </row>
    <row r="2170" spans="11:17" x14ac:dyDescent="0.25">
      <c r="K2170" s="23"/>
      <c r="Q2170" s="24"/>
    </row>
    <row r="2171" spans="11:17" x14ac:dyDescent="0.25">
      <c r="K2171" s="23"/>
      <c r="Q2171" s="24"/>
    </row>
    <row r="2172" spans="11:17" x14ac:dyDescent="0.25">
      <c r="K2172" s="23"/>
      <c r="Q2172" s="24"/>
    </row>
    <row r="2173" spans="11:17" x14ac:dyDescent="0.25">
      <c r="K2173" s="23"/>
      <c r="Q2173" s="24"/>
    </row>
    <row r="2174" spans="11:17" x14ac:dyDescent="0.25">
      <c r="K2174" s="23"/>
      <c r="Q2174" s="24"/>
    </row>
    <row r="2175" spans="11:17" x14ac:dyDescent="0.25">
      <c r="K2175" s="23"/>
      <c r="Q2175" s="24"/>
    </row>
    <row r="2176" spans="11:17" x14ac:dyDescent="0.25">
      <c r="K2176" s="23"/>
      <c r="Q2176" s="24"/>
    </row>
    <row r="2177" spans="11:17" x14ac:dyDescent="0.25">
      <c r="K2177" s="23"/>
      <c r="Q2177" s="24"/>
    </row>
    <row r="2178" spans="11:17" x14ac:dyDescent="0.25">
      <c r="K2178" s="23"/>
      <c r="Q2178" s="24"/>
    </row>
    <row r="2179" spans="11:17" x14ac:dyDescent="0.25">
      <c r="K2179" s="23"/>
      <c r="Q2179" s="24"/>
    </row>
    <row r="2180" spans="11:17" x14ac:dyDescent="0.25">
      <c r="K2180" s="23"/>
      <c r="Q2180" s="24"/>
    </row>
    <row r="2181" spans="11:17" x14ac:dyDescent="0.25">
      <c r="K2181" s="23"/>
      <c r="Q2181" s="24"/>
    </row>
    <row r="2182" spans="11:17" x14ac:dyDescent="0.25">
      <c r="K2182" s="23"/>
      <c r="Q2182" s="24"/>
    </row>
    <row r="2183" spans="11:17" x14ac:dyDescent="0.25">
      <c r="K2183" s="23"/>
      <c r="Q2183" s="24"/>
    </row>
    <row r="2184" spans="11:17" x14ac:dyDescent="0.25">
      <c r="K2184" s="23"/>
      <c r="Q2184" s="24"/>
    </row>
    <row r="2185" spans="11:17" x14ac:dyDescent="0.25">
      <c r="K2185" s="23"/>
      <c r="Q2185" s="24"/>
    </row>
    <row r="2186" spans="11:17" x14ac:dyDescent="0.25">
      <c r="K2186" s="23"/>
      <c r="Q2186" s="24"/>
    </row>
    <row r="2187" spans="11:17" x14ac:dyDescent="0.25">
      <c r="K2187" s="23"/>
      <c r="Q2187" s="24"/>
    </row>
    <row r="2188" spans="11:17" x14ac:dyDescent="0.25">
      <c r="K2188" s="23"/>
      <c r="Q2188" s="24"/>
    </row>
    <row r="2189" spans="11:17" x14ac:dyDescent="0.25">
      <c r="K2189" s="23"/>
      <c r="Q2189" s="24"/>
    </row>
    <row r="2190" spans="11:17" x14ac:dyDescent="0.25">
      <c r="K2190" s="23"/>
      <c r="Q2190" s="24"/>
    </row>
    <row r="2191" spans="11:17" x14ac:dyDescent="0.25">
      <c r="K2191" s="23"/>
      <c r="Q2191" s="24"/>
    </row>
    <row r="2192" spans="11:17" x14ac:dyDescent="0.25">
      <c r="K2192" s="23"/>
      <c r="Q2192" s="24"/>
    </row>
    <row r="2193" spans="11:17" x14ac:dyDescent="0.25">
      <c r="K2193" s="23"/>
      <c r="Q2193" s="24"/>
    </row>
    <row r="2194" spans="11:17" x14ac:dyDescent="0.25">
      <c r="K2194" s="23"/>
      <c r="Q2194" s="24"/>
    </row>
    <row r="2195" spans="11:17" x14ac:dyDescent="0.25">
      <c r="K2195" s="23"/>
      <c r="Q2195" s="24"/>
    </row>
    <row r="2196" spans="11:17" x14ac:dyDescent="0.25">
      <c r="K2196" s="23"/>
      <c r="Q2196" s="24"/>
    </row>
    <row r="2197" spans="11:17" x14ac:dyDescent="0.25">
      <c r="K2197" s="23"/>
      <c r="Q2197" s="24"/>
    </row>
    <row r="2198" spans="11:17" x14ac:dyDescent="0.25">
      <c r="K2198" s="23"/>
      <c r="Q2198" s="24"/>
    </row>
    <row r="2199" spans="11:17" x14ac:dyDescent="0.25">
      <c r="K2199" s="23"/>
      <c r="Q2199" s="24"/>
    </row>
    <row r="2200" spans="11:17" x14ac:dyDescent="0.25">
      <c r="K2200" s="23"/>
      <c r="Q2200" s="24"/>
    </row>
    <row r="2201" spans="11:17" x14ac:dyDescent="0.25">
      <c r="K2201" s="23"/>
      <c r="Q2201" s="24"/>
    </row>
    <row r="2202" spans="11:17" x14ac:dyDescent="0.25">
      <c r="K2202" s="23"/>
      <c r="Q2202" s="24"/>
    </row>
    <row r="2203" spans="11:17" x14ac:dyDescent="0.25">
      <c r="K2203" s="23"/>
      <c r="Q2203" s="24"/>
    </row>
    <row r="2204" spans="11:17" x14ac:dyDescent="0.25">
      <c r="K2204" s="23"/>
      <c r="Q2204" s="24"/>
    </row>
    <row r="2205" spans="11:17" x14ac:dyDescent="0.25">
      <c r="K2205" s="23"/>
      <c r="Q2205" s="24"/>
    </row>
    <row r="2206" spans="11:17" x14ac:dyDescent="0.25">
      <c r="K2206" s="23"/>
      <c r="Q2206" s="24"/>
    </row>
    <row r="2207" spans="11:17" x14ac:dyDescent="0.25">
      <c r="K2207" s="23"/>
      <c r="Q2207" s="24"/>
    </row>
    <row r="2208" spans="11:17" x14ac:dyDescent="0.25">
      <c r="K2208" s="23"/>
      <c r="Q2208" s="24"/>
    </row>
    <row r="2209" spans="11:17" x14ac:dyDescent="0.25">
      <c r="K2209" s="23"/>
      <c r="Q2209" s="24"/>
    </row>
    <row r="2210" spans="11:17" x14ac:dyDescent="0.25">
      <c r="K2210" s="23"/>
      <c r="Q2210" s="24"/>
    </row>
    <row r="2211" spans="11:17" x14ac:dyDescent="0.25">
      <c r="K2211" s="23"/>
      <c r="Q2211" s="24"/>
    </row>
    <row r="2212" spans="11:17" x14ac:dyDescent="0.25">
      <c r="K2212" s="23"/>
      <c r="Q2212" s="24"/>
    </row>
    <row r="2213" spans="11:17" x14ac:dyDescent="0.25">
      <c r="K2213" s="23"/>
      <c r="Q2213" s="24"/>
    </row>
    <row r="2214" spans="11:17" x14ac:dyDescent="0.25">
      <c r="K2214" s="23"/>
      <c r="Q2214" s="24"/>
    </row>
    <row r="2215" spans="11:17" x14ac:dyDescent="0.25">
      <c r="K2215" s="23"/>
      <c r="Q2215" s="24"/>
    </row>
    <row r="2216" spans="11:17" x14ac:dyDescent="0.25">
      <c r="K2216" s="23"/>
      <c r="Q2216" s="24"/>
    </row>
    <row r="2217" spans="11:17" x14ac:dyDescent="0.25">
      <c r="K2217" s="23"/>
      <c r="Q2217" s="24"/>
    </row>
    <row r="2218" spans="11:17" x14ac:dyDescent="0.25">
      <c r="K2218" s="23"/>
      <c r="Q2218" s="24"/>
    </row>
    <row r="2219" spans="11:17" x14ac:dyDescent="0.25">
      <c r="K2219" s="23"/>
      <c r="Q2219" s="24"/>
    </row>
    <row r="2220" spans="11:17" x14ac:dyDescent="0.25">
      <c r="K2220" s="23"/>
      <c r="Q2220" s="24"/>
    </row>
    <row r="2221" spans="11:17" x14ac:dyDescent="0.25">
      <c r="K2221" s="23"/>
      <c r="Q2221" s="24"/>
    </row>
    <row r="2222" spans="11:17" x14ac:dyDescent="0.25">
      <c r="K2222" s="23"/>
      <c r="Q2222" s="24"/>
    </row>
    <row r="2223" spans="11:17" x14ac:dyDescent="0.25">
      <c r="K2223" s="23"/>
      <c r="Q2223" s="24"/>
    </row>
    <row r="2224" spans="11:17" x14ac:dyDescent="0.25">
      <c r="K2224" s="23"/>
      <c r="Q2224" s="24"/>
    </row>
    <row r="2225" spans="11:17" x14ac:dyDescent="0.25">
      <c r="K2225" s="23"/>
      <c r="Q2225" s="24"/>
    </row>
    <row r="2226" spans="11:17" x14ac:dyDescent="0.25">
      <c r="K2226" s="23"/>
      <c r="Q2226" s="24"/>
    </row>
    <row r="2227" spans="11:17" x14ac:dyDescent="0.25">
      <c r="K2227" s="23"/>
      <c r="Q2227" s="24"/>
    </row>
    <row r="2228" spans="11:17" x14ac:dyDescent="0.25">
      <c r="K2228" s="23"/>
      <c r="Q2228" s="24"/>
    </row>
    <row r="2229" spans="11:17" x14ac:dyDescent="0.25">
      <c r="K2229" s="23"/>
      <c r="Q2229" s="24"/>
    </row>
    <row r="2230" spans="11:17" x14ac:dyDescent="0.25">
      <c r="K2230" s="23"/>
      <c r="Q2230" s="24"/>
    </row>
    <row r="2231" spans="11:17" x14ac:dyDescent="0.25">
      <c r="K2231" s="23"/>
      <c r="Q2231" s="24"/>
    </row>
    <row r="2232" spans="11:17" x14ac:dyDescent="0.25">
      <c r="K2232" s="23"/>
      <c r="Q2232" s="24"/>
    </row>
    <row r="2233" spans="11:17" x14ac:dyDescent="0.25">
      <c r="K2233" s="23"/>
      <c r="Q2233" s="24"/>
    </row>
    <row r="2234" spans="11:17" x14ac:dyDescent="0.25">
      <c r="K2234" s="23"/>
      <c r="Q2234" s="24"/>
    </row>
    <row r="2235" spans="11:17" x14ac:dyDescent="0.25">
      <c r="K2235" s="23"/>
      <c r="Q2235" s="24"/>
    </row>
    <row r="2236" spans="11:17" x14ac:dyDescent="0.25">
      <c r="K2236" s="23"/>
      <c r="Q2236" s="24"/>
    </row>
    <row r="2237" spans="11:17" x14ac:dyDescent="0.25">
      <c r="K2237" s="23"/>
      <c r="Q2237" s="24"/>
    </row>
    <row r="2238" spans="11:17" x14ac:dyDescent="0.25">
      <c r="K2238" s="23"/>
      <c r="Q2238" s="24"/>
    </row>
    <row r="2239" spans="11:17" x14ac:dyDescent="0.25">
      <c r="K2239" s="23"/>
      <c r="Q2239" s="24"/>
    </row>
    <row r="2240" spans="11:17" x14ac:dyDescent="0.25">
      <c r="K2240" s="23"/>
      <c r="Q2240" s="24"/>
    </row>
    <row r="2241" spans="11:17" x14ac:dyDescent="0.25">
      <c r="K2241" s="23"/>
      <c r="Q2241" s="24"/>
    </row>
    <row r="2242" spans="11:17" x14ac:dyDescent="0.25">
      <c r="K2242" s="23"/>
      <c r="Q2242" s="24"/>
    </row>
    <row r="2243" spans="11:17" x14ac:dyDescent="0.25">
      <c r="K2243" s="23"/>
      <c r="Q2243" s="24"/>
    </row>
    <row r="2244" spans="11:17" x14ac:dyDescent="0.25">
      <c r="K2244" s="23"/>
      <c r="Q2244" s="24"/>
    </row>
    <row r="2245" spans="11:17" x14ac:dyDescent="0.25">
      <c r="K2245" s="23"/>
      <c r="Q2245" s="24"/>
    </row>
    <row r="2246" spans="11:17" x14ac:dyDescent="0.25">
      <c r="K2246" s="23"/>
      <c r="Q2246" s="24"/>
    </row>
    <row r="2247" spans="11:17" x14ac:dyDescent="0.25">
      <c r="K2247" s="23"/>
      <c r="Q2247" s="24"/>
    </row>
    <row r="2248" spans="11:17" x14ac:dyDescent="0.25">
      <c r="K2248" s="23"/>
      <c r="Q2248" s="24"/>
    </row>
    <row r="2249" spans="11:17" x14ac:dyDescent="0.25">
      <c r="K2249" s="23"/>
      <c r="Q2249" s="24"/>
    </row>
    <row r="2250" spans="11:17" x14ac:dyDescent="0.25">
      <c r="K2250" s="23"/>
      <c r="Q2250" s="24"/>
    </row>
    <row r="2251" spans="11:17" x14ac:dyDescent="0.25">
      <c r="K2251" s="23"/>
      <c r="Q2251" s="24"/>
    </row>
    <row r="2252" spans="11:17" x14ac:dyDescent="0.25">
      <c r="K2252" s="23"/>
      <c r="Q2252" s="24"/>
    </row>
    <row r="2253" spans="11:17" x14ac:dyDescent="0.25">
      <c r="K2253" s="23"/>
      <c r="Q2253" s="24"/>
    </row>
    <row r="2254" spans="11:17" x14ac:dyDescent="0.25">
      <c r="K2254" s="23"/>
      <c r="Q2254" s="24"/>
    </row>
    <row r="2255" spans="11:17" x14ac:dyDescent="0.25">
      <c r="K2255" s="23"/>
      <c r="Q2255" s="24"/>
    </row>
    <row r="2256" spans="11:17" x14ac:dyDescent="0.25">
      <c r="K2256" s="23"/>
      <c r="Q2256" s="24"/>
    </row>
    <row r="2257" spans="11:17" x14ac:dyDescent="0.25">
      <c r="K2257" s="23"/>
      <c r="Q2257" s="24"/>
    </row>
    <row r="2258" spans="11:17" x14ac:dyDescent="0.25">
      <c r="K2258" s="23"/>
      <c r="Q2258" s="24"/>
    </row>
    <row r="2259" spans="11:17" x14ac:dyDescent="0.25">
      <c r="K2259" s="23"/>
      <c r="Q2259" s="24"/>
    </row>
    <row r="2260" spans="11:17" x14ac:dyDescent="0.25">
      <c r="K2260" s="23"/>
      <c r="Q2260" s="24"/>
    </row>
    <row r="2261" spans="11:17" x14ac:dyDescent="0.25">
      <c r="K2261" s="23"/>
      <c r="Q2261" s="24"/>
    </row>
    <row r="2262" spans="11:17" x14ac:dyDescent="0.25">
      <c r="K2262" s="23"/>
      <c r="Q2262" s="24"/>
    </row>
    <row r="2263" spans="11:17" x14ac:dyDescent="0.25">
      <c r="K2263" s="23"/>
      <c r="Q2263" s="24"/>
    </row>
    <row r="2264" spans="11:17" x14ac:dyDescent="0.25">
      <c r="K2264" s="23"/>
      <c r="Q2264" s="24"/>
    </row>
    <row r="2265" spans="11:17" x14ac:dyDescent="0.25">
      <c r="K2265" s="23"/>
      <c r="Q2265" s="24"/>
    </row>
    <row r="2266" spans="11:17" x14ac:dyDescent="0.25">
      <c r="K2266" s="23"/>
      <c r="Q2266" s="24"/>
    </row>
    <row r="2267" spans="11:17" x14ac:dyDescent="0.25">
      <c r="K2267" s="23"/>
      <c r="Q2267" s="24"/>
    </row>
    <row r="2268" spans="11:17" x14ac:dyDescent="0.25">
      <c r="K2268" s="23"/>
      <c r="Q2268" s="24"/>
    </row>
    <row r="2269" spans="11:17" x14ac:dyDescent="0.25">
      <c r="K2269" s="23"/>
      <c r="Q2269" s="24"/>
    </row>
    <row r="2270" spans="11:17" x14ac:dyDescent="0.25">
      <c r="K2270" s="23"/>
      <c r="Q2270" s="24"/>
    </row>
    <row r="2271" spans="11:17" x14ac:dyDescent="0.25">
      <c r="K2271" s="23"/>
      <c r="Q2271" s="24"/>
    </row>
    <row r="2272" spans="11:17" x14ac:dyDescent="0.25">
      <c r="K2272" s="23"/>
      <c r="Q2272" s="24"/>
    </row>
    <row r="2273" spans="11:17" x14ac:dyDescent="0.25">
      <c r="K2273" s="23"/>
      <c r="Q2273" s="24"/>
    </row>
    <row r="2274" spans="11:17" x14ac:dyDescent="0.25">
      <c r="K2274" s="23"/>
      <c r="Q2274" s="24"/>
    </row>
    <row r="2275" spans="11:17" x14ac:dyDescent="0.25">
      <c r="K2275" s="23"/>
      <c r="Q2275" s="24"/>
    </row>
    <row r="2276" spans="11:17" x14ac:dyDescent="0.25">
      <c r="K2276" s="23"/>
      <c r="Q2276" s="24"/>
    </row>
    <row r="2277" spans="11:17" x14ac:dyDescent="0.25">
      <c r="K2277" s="23"/>
      <c r="Q2277" s="24"/>
    </row>
    <row r="2278" spans="11:17" x14ac:dyDescent="0.25">
      <c r="K2278" s="23"/>
      <c r="Q2278" s="24"/>
    </row>
    <row r="2279" spans="11:17" x14ac:dyDescent="0.25">
      <c r="K2279" s="23"/>
      <c r="Q2279" s="24"/>
    </row>
    <row r="2280" spans="11:17" x14ac:dyDescent="0.25">
      <c r="K2280" s="23"/>
      <c r="Q2280" s="24"/>
    </row>
    <row r="2281" spans="11:17" x14ac:dyDescent="0.25">
      <c r="K2281" s="23"/>
      <c r="Q2281" s="24"/>
    </row>
    <row r="2282" spans="11:17" x14ac:dyDescent="0.25">
      <c r="K2282" s="23"/>
      <c r="Q2282" s="24"/>
    </row>
    <row r="2283" spans="11:17" x14ac:dyDescent="0.25">
      <c r="K2283" s="23"/>
      <c r="Q2283" s="24"/>
    </row>
    <row r="2284" spans="11:17" x14ac:dyDescent="0.25">
      <c r="K2284" s="23"/>
      <c r="Q2284" s="24"/>
    </row>
    <row r="2285" spans="11:17" x14ac:dyDescent="0.25">
      <c r="K2285" s="23"/>
      <c r="Q2285" s="24"/>
    </row>
    <row r="2286" spans="11:17" x14ac:dyDescent="0.25">
      <c r="K2286" s="23"/>
      <c r="Q2286" s="24"/>
    </row>
    <row r="2287" spans="11:17" x14ac:dyDescent="0.25">
      <c r="K2287" s="23"/>
      <c r="Q2287" s="24"/>
    </row>
    <row r="2288" spans="11:17" x14ac:dyDescent="0.25">
      <c r="K2288" s="23"/>
      <c r="Q2288" s="24"/>
    </row>
    <row r="2289" spans="11:17" x14ac:dyDescent="0.25">
      <c r="K2289" s="23"/>
      <c r="Q2289" s="24"/>
    </row>
    <row r="2290" spans="11:17" x14ac:dyDescent="0.25">
      <c r="K2290" s="23"/>
      <c r="Q2290" s="24"/>
    </row>
    <row r="2291" spans="11:17" x14ac:dyDescent="0.25">
      <c r="K2291" s="23"/>
      <c r="Q2291" s="24"/>
    </row>
    <row r="2292" spans="11:17" x14ac:dyDescent="0.25">
      <c r="K2292" s="23"/>
      <c r="Q2292" s="24"/>
    </row>
    <row r="2293" spans="11:17" x14ac:dyDescent="0.25">
      <c r="K2293" s="23"/>
      <c r="Q2293" s="24"/>
    </row>
    <row r="2294" spans="11:17" x14ac:dyDescent="0.25">
      <c r="K2294" s="23"/>
      <c r="Q2294" s="24"/>
    </row>
    <row r="2295" spans="11:17" x14ac:dyDescent="0.25">
      <c r="Q2295" s="24"/>
    </row>
    <row r="2296" spans="11:17" x14ac:dyDescent="0.25">
      <c r="Q2296" s="24"/>
    </row>
    <row r="2297" spans="11:17" x14ac:dyDescent="0.25">
      <c r="Q2297" s="24"/>
    </row>
    <row r="2298" spans="11:17" x14ac:dyDescent="0.25">
      <c r="Q2298" s="24"/>
    </row>
    <row r="2299" spans="11:17" x14ac:dyDescent="0.25">
      <c r="Q2299" s="24"/>
    </row>
    <row r="2300" spans="11:17" x14ac:dyDescent="0.25">
      <c r="Q2300" s="24"/>
    </row>
    <row r="2301" spans="11:17" x14ac:dyDescent="0.25">
      <c r="Q2301" s="24"/>
    </row>
    <row r="2302" spans="11:17" x14ac:dyDescent="0.25">
      <c r="Q2302" s="24"/>
    </row>
    <row r="2303" spans="11:17" x14ac:dyDescent="0.25">
      <c r="Q2303" s="24"/>
    </row>
    <row r="2304" spans="11:17" x14ac:dyDescent="0.25">
      <c r="Q2304" s="24"/>
    </row>
    <row r="2305" spans="17:17" x14ac:dyDescent="0.25">
      <c r="Q2305" s="24"/>
    </row>
    <row r="2306" spans="17:17" x14ac:dyDescent="0.25">
      <c r="Q2306" s="24"/>
    </row>
    <row r="2307" spans="17:17" x14ac:dyDescent="0.25">
      <c r="Q2307" s="24"/>
    </row>
    <row r="2308" spans="17:17" x14ac:dyDescent="0.25">
      <c r="Q2308" s="24"/>
    </row>
    <row r="2309" spans="17:17" x14ac:dyDescent="0.25">
      <c r="Q2309" s="24"/>
    </row>
    <row r="2310" spans="17:17" x14ac:dyDescent="0.25">
      <c r="Q2310" s="24"/>
    </row>
    <row r="2311" spans="17:17" x14ac:dyDescent="0.25">
      <c r="Q2311" s="24"/>
    </row>
    <row r="2312" spans="17:17" x14ac:dyDescent="0.25">
      <c r="Q2312" s="24"/>
    </row>
    <row r="2313" spans="17:17" x14ac:dyDescent="0.25">
      <c r="Q2313" s="24"/>
    </row>
    <row r="2314" spans="17:17" x14ac:dyDescent="0.25">
      <c r="Q2314" s="24"/>
    </row>
    <row r="2315" spans="17:17" x14ac:dyDescent="0.25">
      <c r="Q2315" s="24"/>
    </row>
    <row r="2316" spans="17:17" x14ac:dyDescent="0.25">
      <c r="Q2316" s="24"/>
    </row>
    <row r="2317" spans="17:17" x14ac:dyDescent="0.25">
      <c r="Q2317" s="24"/>
    </row>
    <row r="2318" spans="17:17" x14ac:dyDescent="0.25">
      <c r="Q2318" s="24"/>
    </row>
    <row r="2319" spans="17:17" x14ac:dyDescent="0.25">
      <c r="Q2319" s="24"/>
    </row>
    <row r="2320" spans="17:17" x14ac:dyDescent="0.25">
      <c r="Q2320" s="24"/>
    </row>
    <row r="2321" spans="17:17" x14ac:dyDescent="0.25">
      <c r="Q2321" s="24"/>
    </row>
    <row r="2322" spans="17:17" x14ac:dyDescent="0.25">
      <c r="Q2322" s="24"/>
    </row>
    <row r="2323" spans="17:17" x14ac:dyDescent="0.25">
      <c r="Q2323" s="24"/>
    </row>
    <row r="2324" spans="17:17" x14ac:dyDescent="0.25">
      <c r="Q2324" s="24"/>
    </row>
    <row r="2325" spans="17:17" x14ac:dyDescent="0.25">
      <c r="Q2325" s="24"/>
    </row>
    <row r="2326" spans="17:17" x14ac:dyDescent="0.25">
      <c r="Q2326" s="24"/>
    </row>
    <row r="2327" spans="17:17" x14ac:dyDescent="0.25">
      <c r="Q2327" s="24"/>
    </row>
    <row r="2328" spans="17:17" x14ac:dyDescent="0.25">
      <c r="Q2328" s="24"/>
    </row>
    <row r="2329" spans="17:17" x14ac:dyDescent="0.25">
      <c r="Q2329" s="24"/>
    </row>
    <row r="2330" spans="17:17" x14ac:dyDescent="0.25">
      <c r="Q2330" s="24"/>
    </row>
    <row r="2331" spans="17:17" x14ac:dyDescent="0.25">
      <c r="Q2331" s="24"/>
    </row>
    <row r="2332" spans="17:17" x14ac:dyDescent="0.25">
      <c r="Q2332" s="24"/>
    </row>
    <row r="2333" spans="17:17" x14ac:dyDescent="0.25">
      <c r="Q2333" s="24"/>
    </row>
    <row r="2334" spans="17:17" x14ac:dyDescent="0.25">
      <c r="Q2334" s="24"/>
    </row>
    <row r="2335" spans="17:17" x14ac:dyDescent="0.25">
      <c r="Q2335" s="24"/>
    </row>
    <row r="2336" spans="17:17" x14ac:dyDescent="0.25">
      <c r="Q2336" s="24"/>
    </row>
    <row r="2337" spans="17:17" x14ac:dyDescent="0.25">
      <c r="Q2337" s="24"/>
    </row>
    <row r="2338" spans="17:17" x14ac:dyDescent="0.25">
      <c r="Q2338" s="24"/>
    </row>
    <row r="2339" spans="17:17" x14ac:dyDescent="0.25">
      <c r="Q2339" s="24"/>
    </row>
    <row r="2340" spans="17:17" x14ac:dyDescent="0.25">
      <c r="Q2340" s="24"/>
    </row>
    <row r="2341" spans="17:17" x14ac:dyDescent="0.25">
      <c r="Q2341" s="24"/>
    </row>
    <row r="2342" spans="17:17" x14ac:dyDescent="0.25">
      <c r="Q2342" s="24"/>
    </row>
    <row r="2343" spans="17:17" x14ac:dyDescent="0.25">
      <c r="Q2343" s="24"/>
    </row>
    <row r="2344" spans="17:17" x14ac:dyDescent="0.25">
      <c r="Q2344" s="24"/>
    </row>
    <row r="2345" spans="17:17" x14ac:dyDescent="0.25">
      <c r="Q2345" s="24"/>
    </row>
    <row r="2346" spans="17:17" x14ac:dyDescent="0.25">
      <c r="Q2346" s="24"/>
    </row>
    <row r="2347" spans="17:17" x14ac:dyDescent="0.25">
      <c r="Q2347" s="24"/>
    </row>
    <row r="2348" spans="17:17" x14ac:dyDescent="0.25">
      <c r="Q2348" s="24"/>
    </row>
    <row r="2349" spans="17:17" x14ac:dyDescent="0.25">
      <c r="Q2349" s="24"/>
    </row>
    <row r="2350" spans="17:17" x14ac:dyDescent="0.25">
      <c r="Q2350" s="24"/>
    </row>
    <row r="2351" spans="17:17" x14ac:dyDescent="0.25">
      <c r="Q2351" s="24"/>
    </row>
    <row r="2352" spans="17:17" x14ac:dyDescent="0.25">
      <c r="Q2352" s="24"/>
    </row>
    <row r="2353" spans="17:17" x14ac:dyDescent="0.25">
      <c r="Q2353" s="24"/>
    </row>
    <row r="2354" spans="17:17" x14ac:dyDescent="0.25">
      <c r="Q2354" s="24"/>
    </row>
    <row r="2355" spans="17:17" x14ac:dyDescent="0.25">
      <c r="Q2355" s="24"/>
    </row>
    <row r="2356" spans="17:17" x14ac:dyDescent="0.25">
      <c r="Q2356" s="24"/>
    </row>
    <row r="2357" spans="17:17" x14ac:dyDescent="0.25">
      <c r="Q2357" s="24"/>
    </row>
    <row r="2358" spans="17:17" x14ac:dyDescent="0.25">
      <c r="Q2358" s="24"/>
    </row>
    <row r="2359" spans="17:17" x14ac:dyDescent="0.25">
      <c r="Q2359" s="24"/>
    </row>
    <row r="2360" spans="17:17" x14ac:dyDescent="0.25">
      <c r="Q2360" s="24"/>
    </row>
    <row r="2361" spans="17:17" x14ac:dyDescent="0.25">
      <c r="Q2361" s="24"/>
    </row>
    <row r="2362" spans="17:17" x14ac:dyDescent="0.25">
      <c r="Q2362" s="24"/>
    </row>
    <row r="2363" spans="17:17" x14ac:dyDescent="0.25">
      <c r="Q2363" s="24"/>
    </row>
    <row r="2364" spans="17:17" x14ac:dyDescent="0.25">
      <c r="Q2364" s="24"/>
    </row>
    <row r="2365" spans="17:17" x14ac:dyDescent="0.25">
      <c r="Q2365" s="24"/>
    </row>
    <row r="2366" spans="17:17" x14ac:dyDescent="0.25">
      <c r="Q2366" s="24"/>
    </row>
    <row r="2367" spans="17:17" x14ac:dyDescent="0.25">
      <c r="Q2367" s="24"/>
    </row>
    <row r="2368" spans="17:17" x14ac:dyDescent="0.25">
      <c r="Q2368" s="24"/>
    </row>
    <row r="2369" spans="17:17" x14ac:dyDescent="0.25">
      <c r="Q2369" s="24"/>
    </row>
    <row r="2370" spans="17:17" x14ac:dyDescent="0.25">
      <c r="Q2370" s="24"/>
    </row>
    <row r="2371" spans="17:17" x14ac:dyDescent="0.25">
      <c r="Q2371" s="24"/>
    </row>
    <row r="2372" spans="17:17" x14ac:dyDescent="0.25">
      <c r="Q2372" s="24"/>
    </row>
    <row r="2373" spans="17:17" x14ac:dyDescent="0.25">
      <c r="Q2373" s="24"/>
    </row>
    <row r="2374" spans="17:17" x14ac:dyDescent="0.25">
      <c r="Q2374" s="24"/>
    </row>
    <row r="2375" spans="17:17" x14ac:dyDescent="0.25">
      <c r="Q2375" s="24"/>
    </row>
    <row r="2376" spans="17:17" x14ac:dyDescent="0.25">
      <c r="Q2376" s="24"/>
    </row>
    <row r="2377" spans="17:17" x14ac:dyDescent="0.25">
      <c r="Q2377" s="24"/>
    </row>
    <row r="2378" spans="17:17" x14ac:dyDescent="0.25">
      <c r="Q2378" s="24"/>
    </row>
    <row r="2379" spans="17:17" x14ac:dyDescent="0.25">
      <c r="Q2379" s="24"/>
    </row>
    <row r="2380" spans="17:17" x14ac:dyDescent="0.25">
      <c r="Q2380" s="24"/>
    </row>
    <row r="2381" spans="17:17" x14ac:dyDescent="0.25">
      <c r="Q2381" s="24"/>
    </row>
    <row r="2382" spans="17:17" x14ac:dyDescent="0.25">
      <c r="Q2382" s="24"/>
    </row>
    <row r="2383" spans="17:17" x14ac:dyDescent="0.25">
      <c r="Q2383" s="24"/>
    </row>
    <row r="2384" spans="17:17" x14ac:dyDescent="0.25">
      <c r="Q2384" s="24"/>
    </row>
    <row r="2385" spans="17:17" x14ac:dyDescent="0.25">
      <c r="Q2385" s="24"/>
    </row>
    <row r="2386" spans="17:17" x14ac:dyDescent="0.25">
      <c r="Q2386" s="24"/>
    </row>
    <row r="2387" spans="17:17" x14ac:dyDescent="0.25">
      <c r="Q2387" s="24"/>
    </row>
    <row r="2388" spans="17:17" x14ac:dyDescent="0.25">
      <c r="Q2388" s="24"/>
    </row>
    <row r="2389" spans="17:17" x14ac:dyDescent="0.25">
      <c r="Q2389" s="24"/>
    </row>
    <row r="2390" spans="17:17" x14ac:dyDescent="0.25">
      <c r="Q2390" s="24"/>
    </row>
    <row r="2391" spans="17:17" x14ac:dyDescent="0.25">
      <c r="Q2391" s="24"/>
    </row>
    <row r="2392" spans="17:17" x14ac:dyDescent="0.25">
      <c r="Q2392" s="24"/>
    </row>
    <row r="2393" spans="17:17" x14ac:dyDescent="0.25">
      <c r="Q2393" s="24"/>
    </row>
    <row r="2394" spans="17:17" x14ac:dyDescent="0.25">
      <c r="Q2394" s="24"/>
    </row>
    <row r="2395" spans="17:17" x14ac:dyDescent="0.25">
      <c r="Q2395" s="24"/>
    </row>
    <row r="2396" spans="17:17" x14ac:dyDescent="0.25">
      <c r="Q2396" s="24"/>
    </row>
    <row r="2397" spans="17:17" x14ac:dyDescent="0.25">
      <c r="Q2397" s="24"/>
    </row>
    <row r="2398" spans="17:17" x14ac:dyDescent="0.25">
      <c r="Q2398" s="24"/>
    </row>
    <row r="2399" spans="17:17" x14ac:dyDescent="0.25">
      <c r="Q2399" s="24"/>
    </row>
    <row r="2400" spans="17:17" x14ac:dyDescent="0.25">
      <c r="Q2400" s="24"/>
    </row>
    <row r="2401" spans="17:17" x14ac:dyDescent="0.25">
      <c r="Q2401" s="24"/>
    </row>
    <row r="2402" spans="17:17" x14ac:dyDescent="0.25">
      <c r="Q2402" s="24"/>
    </row>
    <row r="2403" spans="17:17" x14ac:dyDescent="0.25">
      <c r="Q2403" s="24"/>
    </row>
    <row r="2404" spans="17:17" x14ac:dyDescent="0.25">
      <c r="Q2404" s="24"/>
    </row>
    <row r="2405" spans="17:17" x14ac:dyDescent="0.25">
      <c r="Q2405" s="24"/>
    </row>
    <row r="2406" spans="17:17" x14ac:dyDescent="0.25">
      <c r="Q2406" s="24"/>
    </row>
    <row r="2407" spans="17:17" x14ac:dyDescent="0.25">
      <c r="Q2407" s="24"/>
    </row>
    <row r="2408" spans="17:17" x14ac:dyDescent="0.25">
      <c r="Q2408" s="24"/>
    </row>
    <row r="2409" spans="17:17" x14ac:dyDescent="0.25">
      <c r="Q2409" s="24"/>
    </row>
    <row r="2410" spans="17:17" x14ac:dyDescent="0.25">
      <c r="Q2410" s="24"/>
    </row>
    <row r="2411" spans="17:17" x14ac:dyDescent="0.25">
      <c r="Q2411" s="24"/>
    </row>
    <row r="2412" spans="17:17" x14ac:dyDescent="0.25">
      <c r="Q2412" s="24"/>
    </row>
    <row r="2413" spans="17:17" x14ac:dyDescent="0.25">
      <c r="Q2413" s="24"/>
    </row>
    <row r="2414" spans="17:17" x14ac:dyDescent="0.25">
      <c r="Q2414" s="24"/>
    </row>
    <row r="2415" spans="17:17" x14ac:dyDescent="0.25">
      <c r="Q2415" s="24"/>
    </row>
    <row r="2416" spans="17:17" x14ac:dyDescent="0.25">
      <c r="Q2416" s="24"/>
    </row>
    <row r="2417" spans="17:17" x14ac:dyDescent="0.25">
      <c r="Q2417" s="24"/>
    </row>
    <row r="2418" spans="17:17" x14ac:dyDescent="0.25">
      <c r="Q2418" s="24"/>
    </row>
    <row r="2419" spans="17:17" x14ac:dyDescent="0.25">
      <c r="Q2419" s="24"/>
    </row>
    <row r="2420" spans="17:17" x14ac:dyDescent="0.25">
      <c r="Q2420" s="24"/>
    </row>
    <row r="2421" spans="17:17" x14ac:dyDescent="0.25">
      <c r="Q2421" s="24"/>
    </row>
    <row r="2422" spans="17:17" x14ac:dyDescent="0.25">
      <c r="Q2422" s="24"/>
    </row>
    <row r="2423" spans="17:17" x14ac:dyDescent="0.25">
      <c r="Q2423" s="24"/>
    </row>
    <row r="2424" spans="17:17" x14ac:dyDescent="0.25">
      <c r="Q2424" s="24"/>
    </row>
    <row r="2425" spans="17:17" x14ac:dyDescent="0.25">
      <c r="Q2425" s="24"/>
    </row>
    <row r="2426" spans="17:17" x14ac:dyDescent="0.25">
      <c r="Q2426" s="24"/>
    </row>
    <row r="2427" spans="17:17" x14ac:dyDescent="0.25">
      <c r="Q2427" s="24"/>
    </row>
    <row r="2428" spans="17:17" x14ac:dyDescent="0.25">
      <c r="Q2428" s="24"/>
    </row>
    <row r="2429" spans="17:17" x14ac:dyDescent="0.25">
      <c r="Q2429" s="24"/>
    </row>
    <row r="2430" spans="17:17" x14ac:dyDescent="0.25">
      <c r="Q2430" s="24"/>
    </row>
    <row r="2431" spans="17:17" x14ac:dyDescent="0.25">
      <c r="Q2431" s="24"/>
    </row>
    <row r="2432" spans="17:17" x14ac:dyDescent="0.25">
      <c r="Q2432" s="24"/>
    </row>
    <row r="2433" spans="17:17" x14ac:dyDescent="0.25">
      <c r="Q2433" s="24"/>
    </row>
    <row r="2434" spans="17:17" x14ac:dyDescent="0.25">
      <c r="Q2434" s="24"/>
    </row>
    <row r="2435" spans="17:17" x14ac:dyDescent="0.25">
      <c r="Q2435" s="24"/>
    </row>
    <row r="2436" spans="17:17" x14ac:dyDescent="0.25">
      <c r="Q2436" s="24"/>
    </row>
    <row r="2437" spans="17:17" x14ac:dyDescent="0.25">
      <c r="Q2437" s="24"/>
    </row>
    <row r="2438" spans="17:17" x14ac:dyDescent="0.25">
      <c r="Q2438" s="24"/>
    </row>
    <row r="2439" spans="17:17" x14ac:dyDescent="0.25">
      <c r="Q2439" s="24"/>
    </row>
    <row r="2440" spans="17:17" x14ac:dyDescent="0.25">
      <c r="Q2440" s="24"/>
    </row>
    <row r="2441" spans="17:17" x14ac:dyDescent="0.25">
      <c r="Q2441" s="24"/>
    </row>
    <row r="2442" spans="17:17" x14ac:dyDescent="0.25">
      <c r="Q2442" s="24"/>
    </row>
    <row r="2443" spans="17:17" x14ac:dyDescent="0.25">
      <c r="Q2443" s="24"/>
    </row>
    <row r="2444" spans="17:17" x14ac:dyDescent="0.25">
      <c r="Q2444" s="24"/>
    </row>
    <row r="2445" spans="17:17" x14ac:dyDescent="0.25">
      <c r="Q2445" s="24"/>
    </row>
    <row r="2446" spans="17:17" x14ac:dyDescent="0.25">
      <c r="Q2446" s="24"/>
    </row>
    <row r="2447" spans="17:17" x14ac:dyDescent="0.25">
      <c r="Q2447" s="24"/>
    </row>
    <row r="2448" spans="17:17" x14ac:dyDescent="0.25">
      <c r="Q2448" s="24"/>
    </row>
    <row r="2449" spans="17:17" x14ac:dyDescent="0.25">
      <c r="Q2449" s="24"/>
    </row>
    <row r="2450" spans="17:17" x14ac:dyDescent="0.25">
      <c r="Q2450" s="24"/>
    </row>
    <row r="2451" spans="17:17" x14ac:dyDescent="0.25">
      <c r="Q2451" s="24"/>
    </row>
    <row r="2452" spans="17:17" x14ac:dyDescent="0.25">
      <c r="Q2452" s="24"/>
    </row>
    <row r="2453" spans="17:17" x14ac:dyDescent="0.25">
      <c r="Q2453" s="24"/>
    </row>
    <row r="2454" spans="17:17" x14ac:dyDescent="0.25">
      <c r="Q2454" s="24"/>
    </row>
    <row r="2455" spans="17:17" x14ac:dyDescent="0.25">
      <c r="Q2455" s="24"/>
    </row>
    <row r="2456" spans="17:17" x14ac:dyDescent="0.25">
      <c r="Q2456" s="24"/>
    </row>
    <row r="2457" spans="17:17" x14ac:dyDescent="0.25">
      <c r="Q2457" s="24"/>
    </row>
    <row r="2458" spans="17:17" x14ac:dyDescent="0.25">
      <c r="Q2458" s="24"/>
    </row>
    <row r="2459" spans="17:17" x14ac:dyDescent="0.25">
      <c r="Q2459" s="24"/>
    </row>
    <row r="2460" spans="17:17" x14ac:dyDescent="0.25">
      <c r="Q2460" s="24"/>
    </row>
    <row r="2461" spans="17:17" x14ac:dyDescent="0.25">
      <c r="Q2461" s="24"/>
    </row>
    <row r="2462" spans="17:17" x14ac:dyDescent="0.25">
      <c r="Q2462" s="24"/>
    </row>
    <row r="2463" spans="17:17" x14ac:dyDescent="0.25">
      <c r="Q2463" s="24"/>
    </row>
    <row r="2464" spans="17:17" x14ac:dyDescent="0.25">
      <c r="Q2464" s="24"/>
    </row>
    <row r="2465" spans="17:17" x14ac:dyDescent="0.25">
      <c r="Q2465" s="24"/>
    </row>
    <row r="2466" spans="17:17" x14ac:dyDescent="0.25">
      <c r="Q2466" s="24"/>
    </row>
    <row r="2467" spans="17:17" x14ac:dyDescent="0.25">
      <c r="Q2467" s="24"/>
    </row>
    <row r="2468" spans="17:17" x14ac:dyDescent="0.25">
      <c r="Q2468" s="24"/>
    </row>
    <row r="2469" spans="17:17" x14ac:dyDescent="0.25">
      <c r="Q2469" s="24"/>
    </row>
    <row r="2470" spans="17:17" x14ac:dyDescent="0.25">
      <c r="Q2470" s="24"/>
    </row>
    <row r="2471" spans="17:17" x14ac:dyDescent="0.25">
      <c r="Q2471" s="24"/>
    </row>
    <row r="2472" spans="17:17" x14ac:dyDescent="0.25">
      <c r="Q2472" s="24"/>
    </row>
    <row r="2473" spans="17:17" x14ac:dyDescent="0.25">
      <c r="Q2473" s="24"/>
    </row>
    <row r="2474" spans="17:17" x14ac:dyDescent="0.25">
      <c r="Q2474" s="24"/>
    </row>
    <row r="2475" spans="17:17" x14ac:dyDescent="0.25">
      <c r="Q2475" s="24"/>
    </row>
    <row r="2476" spans="17:17" x14ac:dyDescent="0.25">
      <c r="Q2476" s="24"/>
    </row>
    <row r="2477" spans="17:17" x14ac:dyDescent="0.25">
      <c r="Q2477" s="24"/>
    </row>
    <row r="2478" spans="17:17" x14ac:dyDescent="0.25">
      <c r="Q2478" s="24"/>
    </row>
    <row r="2479" spans="17:17" x14ac:dyDescent="0.25">
      <c r="Q2479" s="24"/>
    </row>
    <row r="2480" spans="17:17" x14ac:dyDescent="0.25">
      <c r="Q2480" s="24"/>
    </row>
    <row r="2481" spans="17:17" x14ac:dyDescent="0.25">
      <c r="Q2481" s="24"/>
    </row>
    <row r="2482" spans="17:17" x14ac:dyDescent="0.25">
      <c r="Q2482" s="24"/>
    </row>
    <row r="2483" spans="17:17" x14ac:dyDescent="0.25">
      <c r="Q2483" s="24"/>
    </row>
    <row r="2484" spans="17:17" x14ac:dyDescent="0.25">
      <c r="Q2484" s="24"/>
    </row>
    <row r="2485" spans="17:17" x14ac:dyDescent="0.25">
      <c r="Q2485" s="24"/>
    </row>
    <row r="2486" spans="17:17" x14ac:dyDescent="0.25">
      <c r="Q2486" s="24"/>
    </row>
    <row r="2487" spans="17:17" x14ac:dyDescent="0.25">
      <c r="Q2487" s="24"/>
    </row>
    <row r="2488" spans="17:17" x14ac:dyDescent="0.25">
      <c r="Q2488" s="24"/>
    </row>
    <row r="2489" spans="17:17" x14ac:dyDescent="0.25">
      <c r="Q2489" s="24"/>
    </row>
    <row r="2490" spans="17:17" x14ac:dyDescent="0.25">
      <c r="Q2490" s="24"/>
    </row>
    <row r="2491" spans="17:17" x14ac:dyDescent="0.25">
      <c r="Q2491" s="24"/>
    </row>
    <row r="2492" spans="17:17" x14ac:dyDescent="0.25">
      <c r="Q2492" s="24"/>
    </row>
    <row r="2493" spans="17:17" x14ac:dyDescent="0.25">
      <c r="Q2493" s="24"/>
    </row>
    <row r="2494" spans="17:17" x14ac:dyDescent="0.25">
      <c r="Q2494" s="24"/>
    </row>
    <row r="2495" spans="17:17" x14ac:dyDescent="0.25">
      <c r="Q2495" s="24"/>
    </row>
    <row r="2496" spans="17:17" x14ac:dyDescent="0.25">
      <c r="Q2496" s="24"/>
    </row>
    <row r="2497" spans="17:17" x14ac:dyDescent="0.25">
      <c r="Q2497" s="24"/>
    </row>
    <row r="2498" spans="17:17" x14ac:dyDescent="0.25">
      <c r="Q2498" s="24"/>
    </row>
    <row r="2499" spans="17:17" x14ac:dyDescent="0.25">
      <c r="Q2499" s="24"/>
    </row>
    <row r="2500" spans="17:17" x14ac:dyDescent="0.25">
      <c r="Q2500" s="24"/>
    </row>
    <row r="2501" spans="17:17" x14ac:dyDescent="0.25">
      <c r="Q2501" s="24"/>
    </row>
    <row r="2502" spans="17:17" x14ac:dyDescent="0.25">
      <c r="Q2502" s="24"/>
    </row>
    <row r="2503" spans="17:17" x14ac:dyDescent="0.25">
      <c r="Q2503" s="24"/>
    </row>
    <row r="2504" spans="17:17" x14ac:dyDescent="0.25">
      <c r="Q2504" s="24"/>
    </row>
    <row r="2505" spans="17:17" x14ac:dyDescent="0.25">
      <c r="Q2505" s="24"/>
    </row>
    <row r="2506" spans="17:17" x14ac:dyDescent="0.25">
      <c r="Q2506" s="24"/>
    </row>
    <row r="2507" spans="17:17" x14ac:dyDescent="0.25">
      <c r="Q2507" s="24"/>
    </row>
    <row r="2508" spans="17:17" x14ac:dyDescent="0.25">
      <c r="Q2508" s="24"/>
    </row>
    <row r="2509" spans="17:17" x14ac:dyDescent="0.25">
      <c r="Q2509" s="24"/>
    </row>
    <row r="2510" spans="17:17" x14ac:dyDescent="0.25">
      <c r="Q2510" s="24"/>
    </row>
    <row r="2511" spans="17:17" x14ac:dyDescent="0.25">
      <c r="Q2511" s="24"/>
    </row>
    <row r="2512" spans="17:17" x14ac:dyDescent="0.25">
      <c r="Q2512" s="24"/>
    </row>
    <row r="2513" spans="17:17" x14ac:dyDescent="0.25">
      <c r="Q2513" s="24"/>
    </row>
    <row r="2514" spans="17:17" x14ac:dyDescent="0.25">
      <c r="Q2514" s="24"/>
    </row>
    <row r="2515" spans="17:17" x14ac:dyDescent="0.25">
      <c r="Q2515" s="24"/>
    </row>
    <row r="2516" spans="17:17" x14ac:dyDescent="0.25">
      <c r="Q2516" s="24"/>
    </row>
    <row r="2517" spans="17:17" x14ac:dyDescent="0.25">
      <c r="Q2517" s="24"/>
    </row>
    <row r="2518" spans="17:17" x14ac:dyDescent="0.25">
      <c r="Q2518" s="24"/>
    </row>
    <row r="2519" spans="17:17" x14ac:dyDescent="0.25">
      <c r="Q2519" s="24"/>
    </row>
    <row r="2520" spans="17:17" x14ac:dyDescent="0.25">
      <c r="Q2520" s="24"/>
    </row>
    <row r="2521" spans="17:17" x14ac:dyDescent="0.25">
      <c r="Q2521" s="24"/>
    </row>
    <row r="2522" spans="17:17" x14ac:dyDescent="0.25">
      <c r="Q2522" s="24"/>
    </row>
    <row r="2523" spans="17:17" x14ac:dyDescent="0.25">
      <c r="Q2523" s="24"/>
    </row>
    <row r="2524" spans="17:17" x14ac:dyDescent="0.25">
      <c r="Q2524" s="24"/>
    </row>
    <row r="2525" spans="17:17" x14ac:dyDescent="0.25">
      <c r="Q2525" s="24"/>
    </row>
    <row r="2526" spans="17:17" x14ac:dyDescent="0.25">
      <c r="Q2526" s="24"/>
    </row>
    <row r="2527" spans="17:17" x14ac:dyDescent="0.25">
      <c r="Q2527" s="24"/>
    </row>
    <row r="2528" spans="17:17" x14ac:dyDescent="0.25">
      <c r="Q2528" s="24"/>
    </row>
    <row r="2529" spans="17:17" x14ac:dyDescent="0.25">
      <c r="Q2529" s="24"/>
    </row>
    <row r="2530" spans="17:17" x14ac:dyDescent="0.25">
      <c r="Q2530" s="24"/>
    </row>
    <row r="2531" spans="17:17" x14ac:dyDescent="0.25">
      <c r="Q2531" s="24"/>
    </row>
    <row r="2532" spans="17:17" x14ac:dyDescent="0.25">
      <c r="Q2532" s="24"/>
    </row>
    <row r="2533" spans="17:17" x14ac:dyDescent="0.25">
      <c r="Q2533" s="24"/>
    </row>
    <row r="2534" spans="17:17" x14ac:dyDescent="0.25">
      <c r="Q2534" s="24"/>
    </row>
    <row r="2535" spans="17:17" x14ac:dyDescent="0.25">
      <c r="Q2535" s="24"/>
    </row>
    <row r="2536" spans="17:17" x14ac:dyDescent="0.25">
      <c r="Q2536" s="24"/>
    </row>
    <row r="2537" spans="17:17" x14ac:dyDescent="0.25">
      <c r="Q2537" s="24"/>
    </row>
    <row r="2538" spans="17:17" x14ac:dyDescent="0.25">
      <c r="Q2538" s="24"/>
    </row>
    <row r="2539" spans="17:17" x14ac:dyDescent="0.25">
      <c r="Q2539" s="24"/>
    </row>
    <row r="2540" spans="17:17" x14ac:dyDescent="0.25">
      <c r="Q2540" s="24"/>
    </row>
    <row r="2541" spans="17:17" x14ac:dyDescent="0.25">
      <c r="Q2541" s="24"/>
    </row>
    <row r="2542" spans="17:17" x14ac:dyDescent="0.25">
      <c r="Q2542" s="24"/>
    </row>
    <row r="2543" spans="17:17" x14ac:dyDescent="0.25">
      <c r="Q2543" s="24"/>
    </row>
    <row r="2544" spans="17:17" x14ac:dyDescent="0.25">
      <c r="Q2544" s="24"/>
    </row>
    <row r="2545" spans="17:17" x14ac:dyDescent="0.25">
      <c r="Q2545" s="24"/>
    </row>
    <row r="2546" spans="17:17" x14ac:dyDescent="0.25">
      <c r="Q2546" s="24"/>
    </row>
    <row r="2547" spans="17:17" x14ac:dyDescent="0.25">
      <c r="Q2547" s="24"/>
    </row>
    <row r="2548" spans="17:17" x14ac:dyDescent="0.25">
      <c r="Q2548" s="24"/>
    </row>
    <row r="2549" spans="17:17" x14ac:dyDescent="0.25">
      <c r="Q2549" s="24"/>
    </row>
    <row r="2550" spans="17:17" x14ac:dyDescent="0.25">
      <c r="Q2550" s="24"/>
    </row>
    <row r="2551" spans="17:17" x14ac:dyDescent="0.25">
      <c r="Q2551" s="24"/>
    </row>
    <row r="2552" spans="17:17" x14ac:dyDescent="0.25">
      <c r="Q2552" s="24"/>
    </row>
    <row r="2553" spans="17:17" x14ac:dyDescent="0.25">
      <c r="Q2553" s="24"/>
    </row>
    <row r="2554" spans="17:17" x14ac:dyDescent="0.25">
      <c r="Q2554" s="24"/>
    </row>
    <row r="2555" spans="17:17" x14ac:dyDescent="0.25">
      <c r="Q2555" s="24"/>
    </row>
    <row r="2556" spans="17:17" x14ac:dyDescent="0.25">
      <c r="Q2556" s="24"/>
    </row>
    <row r="2557" spans="17:17" x14ac:dyDescent="0.25">
      <c r="Q2557" s="24"/>
    </row>
    <row r="2558" spans="17:17" x14ac:dyDescent="0.25">
      <c r="Q2558" s="24"/>
    </row>
    <row r="2559" spans="17:17" x14ac:dyDescent="0.25">
      <c r="Q2559" s="24"/>
    </row>
    <row r="2560" spans="17:17" x14ac:dyDescent="0.25">
      <c r="Q2560" s="24"/>
    </row>
    <row r="2561" spans="17:17" x14ac:dyDescent="0.25">
      <c r="Q2561" s="24"/>
    </row>
    <row r="2562" spans="17:17" x14ac:dyDescent="0.25">
      <c r="Q2562" s="24"/>
    </row>
    <row r="2563" spans="17:17" x14ac:dyDescent="0.25">
      <c r="Q2563" s="24"/>
    </row>
    <row r="2564" spans="17:17" x14ac:dyDescent="0.25">
      <c r="Q2564" s="24"/>
    </row>
    <row r="2565" spans="17:17" x14ac:dyDescent="0.25">
      <c r="Q2565" s="24"/>
    </row>
    <row r="2566" spans="17:17" x14ac:dyDescent="0.25">
      <c r="Q2566" s="24"/>
    </row>
    <row r="2567" spans="17:17" x14ac:dyDescent="0.25">
      <c r="Q2567" s="24"/>
    </row>
    <row r="2568" spans="17:17" x14ac:dyDescent="0.25">
      <c r="Q2568" s="24"/>
    </row>
    <row r="2569" spans="17:17" x14ac:dyDescent="0.25">
      <c r="Q2569" s="24"/>
    </row>
    <row r="2570" spans="17:17" x14ac:dyDescent="0.25">
      <c r="Q2570" s="24"/>
    </row>
    <row r="2571" spans="17:17" x14ac:dyDescent="0.25">
      <c r="Q2571" s="24"/>
    </row>
    <row r="2572" spans="17:17" x14ac:dyDescent="0.25">
      <c r="Q2572" s="24"/>
    </row>
  </sheetData>
  <sortState ref="A140:O169">
    <sortCondition ref="G140:G169"/>
  </sortState>
  <pageMargins left="0.59055118110236227" right="0.59055118110236227" top="0.59055118110236227" bottom="0.59055118110236227"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İRAP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Mesut ÖZENEN</dc:creator>
  <cp:lastModifiedBy>Halim Yusuf ÖZTÜRK</cp:lastModifiedBy>
  <cp:lastPrinted>2024-12-06T12:15:37Z</cp:lastPrinted>
  <dcterms:created xsi:type="dcterms:W3CDTF">2022-02-28T09:50:26Z</dcterms:created>
  <dcterms:modified xsi:type="dcterms:W3CDTF">2025-05-27T11:04:55Z</dcterms:modified>
</cp:coreProperties>
</file>